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5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7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8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igsbern.sharepoint.com/Soteria/Freigegebene Dokumente/16_Kont_Verbesserung/Patientenbefragung/"/>
    </mc:Choice>
  </mc:AlternateContent>
  <xr:revisionPtr revIDLastSave="88" documentId="11_A9BCA6343A58CEFD2473C8BC8339850798303D0B" xr6:coauthVersionLast="45" xr6:coauthVersionMax="45" xr10:uidLastSave="{B72C2DCE-9CB2-4B70-9D11-1769C0D649A7}"/>
  <bookViews>
    <workbookView xWindow="28680" yWindow="-120" windowWidth="29040" windowHeight="15840" firstSheet="8" activeTab="9" xr2:uid="{00000000-000D-0000-FFFF-FFFF00000000}"/>
  </bookViews>
  <sheets>
    <sheet name="Diagramm" sheetId="2" r:id="rId1"/>
    <sheet name="! Auswertung nach Kategorien" sheetId="3" r:id="rId2"/>
    <sheet name="Messung TOTAL" sheetId="1" r:id="rId3"/>
    <sheet name="QM_2013" sheetId="4" r:id="rId4"/>
    <sheet name="QM_2014" sheetId="6" r:id="rId5"/>
    <sheet name="QM_2015" sheetId="9" r:id="rId6"/>
    <sheet name="Auswertung nach Kategorien_2013" sheetId="5" r:id="rId7"/>
    <sheet name="Auswertung_nach_Kategorie_2014" sheetId="8" r:id="rId8"/>
    <sheet name="Auswertung_nach_Kategorie_2015" sheetId="10" r:id="rId9"/>
    <sheet name="Auswertung_nach_Kategorie_2016" sheetId="11" r:id="rId10"/>
    <sheet name="Auswertung_nach_Kategorie_2017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2" i="12" l="1"/>
  <c r="Z147" i="12" l="1"/>
  <c r="H121" i="12"/>
  <c r="G121" i="12"/>
  <c r="F121" i="12"/>
  <c r="A118" i="12"/>
  <c r="I121" i="12"/>
  <c r="E121" i="12"/>
  <c r="A111" i="12"/>
  <c r="N103" i="12"/>
  <c r="M103" i="12"/>
  <c r="L103" i="12"/>
  <c r="K103" i="12"/>
  <c r="J103" i="12"/>
  <c r="H103" i="12"/>
  <c r="G103" i="12"/>
  <c r="I103" i="12"/>
  <c r="F103" i="12"/>
  <c r="E103" i="12"/>
  <c r="A100" i="12"/>
  <c r="G97" i="12"/>
  <c r="F97" i="12"/>
  <c r="E97" i="12"/>
  <c r="A94" i="12"/>
  <c r="A93" i="12"/>
  <c r="G80" i="12"/>
  <c r="F80" i="12"/>
  <c r="E80" i="12"/>
  <c r="A77" i="12"/>
  <c r="A76" i="12"/>
  <c r="A75" i="12"/>
  <c r="H80" i="12"/>
  <c r="A74" i="12"/>
  <c r="H62" i="12"/>
  <c r="G62" i="12"/>
  <c r="F62" i="12"/>
  <c r="E62" i="12"/>
  <c r="A59" i="12"/>
  <c r="I46" i="12"/>
  <c r="H46" i="12"/>
  <c r="G46" i="12"/>
  <c r="F46" i="12"/>
  <c r="A43" i="12"/>
  <c r="E46" i="12"/>
  <c r="A42" i="12"/>
  <c r="H31" i="12"/>
  <c r="G31" i="12"/>
  <c r="F31" i="12"/>
  <c r="A28" i="12"/>
  <c r="A27" i="12"/>
  <c r="A26" i="12"/>
  <c r="I31" i="12"/>
  <c r="E31" i="12"/>
  <c r="A25" i="12"/>
  <c r="H16" i="12"/>
  <c r="G16" i="12"/>
  <c r="E16" i="12"/>
  <c r="A13" i="12"/>
  <c r="A11" i="12"/>
  <c r="A10" i="12"/>
  <c r="A9" i="12"/>
  <c r="F16" i="12" l="1"/>
  <c r="A117" i="12"/>
  <c r="F9" i="11" l="1"/>
  <c r="F16" i="11" s="1"/>
  <c r="E16" i="11"/>
  <c r="A13" i="11"/>
  <c r="Z146" i="11"/>
  <c r="Y146" i="11"/>
  <c r="F121" i="11"/>
  <c r="A118" i="11"/>
  <c r="I117" i="11"/>
  <c r="I121" i="11" s="1"/>
  <c r="H121" i="11"/>
  <c r="G121" i="11"/>
  <c r="E117" i="11"/>
  <c r="E121" i="11" s="1"/>
  <c r="G111" i="11"/>
  <c r="G114" i="11" s="1"/>
  <c r="E111" i="11"/>
  <c r="E114" i="11" s="1"/>
  <c r="N103" i="11"/>
  <c r="M103" i="11"/>
  <c r="J103" i="11"/>
  <c r="L103" i="11"/>
  <c r="K103" i="11"/>
  <c r="G103" i="11"/>
  <c r="E97" i="11"/>
  <c r="A94" i="11"/>
  <c r="G97" i="11"/>
  <c r="F97" i="11"/>
  <c r="F80" i="11"/>
  <c r="E80" i="11"/>
  <c r="H77" i="11"/>
  <c r="A77" i="11" s="1"/>
  <c r="A76" i="11"/>
  <c r="H75" i="11"/>
  <c r="A75" i="11" s="1"/>
  <c r="H74" i="11"/>
  <c r="A74" i="11"/>
  <c r="H62" i="11"/>
  <c r="G62" i="11"/>
  <c r="I59" i="11"/>
  <c r="F59" i="11"/>
  <c r="F62" i="11" s="1"/>
  <c r="E59" i="11"/>
  <c r="E62" i="11" s="1"/>
  <c r="I43" i="11"/>
  <c r="I46" i="11" s="1"/>
  <c r="H46" i="11"/>
  <c r="G43" i="11"/>
  <c r="G46" i="11" s="1"/>
  <c r="F43" i="11"/>
  <c r="F46" i="11" s="1"/>
  <c r="E43" i="11"/>
  <c r="E42" i="11"/>
  <c r="G31" i="11"/>
  <c r="I28" i="11"/>
  <c r="A28" i="11"/>
  <c r="I27" i="11"/>
  <c r="E27" i="11"/>
  <c r="A27" i="11" s="1"/>
  <c r="I26" i="11"/>
  <c r="I31" i="11" s="1"/>
  <c r="H31" i="11"/>
  <c r="E26" i="11"/>
  <c r="I25" i="11"/>
  <c r="F31" i="11"/>
  <c r="E25" i="11"/>
  <c r="H16" i="11"/>
  <c r="G16" i="11"/>
  <c r="A11" i="11"/>
  <c r="A10" i="11"/>
  <c r="A26" i="11" l="1"/>
  <c r="A9" i="11"/>
  <c r="A111" i="11"/>
  <c r="E46" i="11"/>
  <c r="Z147" i="11"/>
  <c r="H80" i="11"/>
  <c r="A117" i="11"/>
  <c r="E31" i="11"/>
  <c r="A59" i="11"/>
  <c r="G80" i="11"/>
  <c r="A43" i="11"/>
  <c r="A25" i="11"/>
  <c r="A93" i="11"/>
  <c r="A42" i="11"/>
  <c r="Z146" i="10"/>
  <c r="Y146" i="10"/>
  <c r="I118" i="10"/>
  <c r="H118" i="10"/>
  <c r="H121" i="10" s="1"/>
  <c r="G118" i="10"/>
  <c r="F118" i="10"/>
  <c r="E118" i="10"/>
  <c r="I117" i="10"/>
  <c r="I121" i="10" s="1"/>
  <c r="H117" i="10"/>
  <c r="G117" i="10"/>
  <c r="G121" i="10" s="1"/>
  <c r="F117" i="10"/>
  <c r="E117" i="10"/>
  <c r="E121" i="10"/>
  <c r="A39" i="9"/>
  <c r="A38" i="9"/>
  <c r="F111" i="10"/>
  <c r="G111" i="10"/>
  <c r="E111" i="10"/>
  <c r="N100" i="10"/>
  <c r="N103" i="10" s="1"/>
  <c r="M100" i="10"/>
  <c r="M103" i="10" s="1"/>
  <c r="L100" i="10"/>
  <c r="L103" i="10" s="1"/>
  <c r="K100" i="10"/>
  <c r="K103" i="10" s="1"/>
  <c r="J100" i="10"/>
  <c r="J103" i="10" s="1"/>
  <c r="G100" i="10"/>
  <c r="G94" i="10"/>
  <c r="E94" i="10"/>
  <c r="F94" i="10"/>
  <c r="G93" i="10"/>
  <c r="F93" i="10"/>
  <c r="E93" i="10"/>
  <c r="H75" i="10"/>
  <c r="H76" i="10"/>
  <c r="H77" i="10"/>
  <c r="H74" i="10"/>
  <c r="H80" i="10" s="1"/>
  <c r="G75" i="10"/>
  <c r="G76" i="10"/>
  <c r="G77" i="10"/>
  <c r="A77" i="10" s="1"/>
  <c r="G74" i="10"/>
  <c r="E75" i="10"/>
  <c r="E76" i="10"/>
  <c r="A76" i="10" s="1"/>
  <c r="E77" i="10"/>
  <c r="E74" i="10"/>
  <c r="F59" i="10"/>
  <c r="G59" i="10"/>
  <c r="G62" i="10" s="1"/>
  <c r="H59" i="10"/>
  <c r="H62" i="10" s="1"/>
  <c r="I59" i="10"/>
  <c r="E59" i="10"/>
  <c r="E62" i="10" s="1"/>
  <c r="I43" i="10"/>
  <c r="I42" i="10"/>
  <c r="H43" i="10"/>
  <c r="H42" i="10"/>
  <c r="G43" i="10"/>
  <c r="G46" i="10" s="1"/>
  <c r="G42" i="10"/>
  <c r="F43" i="10"/>
  <c r="F42" i="10"/>
  <c r="E43" i="10"/>
  <c r="E42" i="10"/>
  <c r="I27" i="10"/>
  <c r="I28" i="10"/>
  <c r="I26" i="10"/>
  <c r="I25" i="10"/>
  <c r="H27" i="10"/>
  <c r="H28" i="10"/>
  <c r="H26" i="10"/>
  <c r="H31" i="10" s="1"/>
  <c r="H25" i="10"/>
  <c r="G28" i="10"/>
  <c r="G27" i="10"/>
  <c r="G26" i="10"/>
  <c r="G25" i="10"/>
  <c r="F28" i="10"/>
  <c r="F27" i="10"/>
  <c r="F26" i="10"/>
  <c r="F25" i="10"/>
  <c r="E28" i="10"/>
  <c r="E27" i="10"/>
  <c r="E26" i="10"/>
  <c r="A26" i="10" s="1"/>
  <c r="E25" i="10"/>
  <c r="F13" i="10"/>
  <c r="E13" i="10"/>
  <c r="A13" i="10" s="1"/>
  <c r="H12" i="10"/>
  <c r="F11" i="10"/>
  <c r="E11" i="10"/>
  <c r="F10" i="10"/>
  <c r="E10" i="10"/>
  <c r="F9" i="10"/>
  <c r="E9" i="10"/>
  <c r="G114" i="10"/>
  <c r="E114" i="10"/>
  <c r="G103" i="10"/>
  <c r="F62" i="10"/>
  <c r="F46" i="10"/>
  <c r="H16" i="10"/>
  <c r="A10" i="10"/>
  <c r="A36" i="9"/>
  <c r="E46" i="10" l="1"/>
  <c r="H46" i="10"/>
  <c r="A118" i="10"/>
  <c r="E31" i="10"/>
  <c r="A9" i="10"/>
  <c r="I31" i="10"/>
  <c r="I46" i="10"/>
  <c r="A74" i="10"/>
  <c r="E97" i="10"/>
  <c r="A11" i="10"/>
  <c r="A111" i="10"/>
  <c r="A117" i="10"/>
  <c r="A94" i="10"/>
  <c r="F97" i="10"/>
  <c r="A93" i="10"/>
  <c r="E80" i="10"/>
  <c r="A59" i="10"/>
  <c r="A28" i="10"/>
  <c r="G31" i="10"/>
  <c r="F31" i="10"/>
  <c r="A27" i="10"/>
  <c r="E16" i="10"/>
  <c r="F16" i="10"/>
  <c r="G16" i="10"/>
  <c r="F80" i="10"/>
  <c r="F121" i="10"/>
  <c r="A43" i="10"/>
  <c r="A75" i="10"/>
  <c r="G80" i="10"/>
  <c r="G97" i="10"/>
  <c r="A25" i="10"/>
  <c r="A42" i="10"/>
  <c r="A31" i="9"/>
  <c r="A26" i="9"/>
  <c r="A23" i="9"/>
  <c r="A19" i="9" l="1"/>
  <c r="A20" i="9"/>
  <c r="A21" i="9"/>
  <c r="A18" i="9"/>
  <c r="A10" i="9"/>
  <c r="A11" i="9"/>
  <c r="A12" i="9"/>
  <c r="A13" i="9"/>
  <c r="A14" i="9"/>
  <c r="A15" i="9"/>
  <c r="A16" i="9"/>
  <c r="A9" i="9"/>
  <c r="A7" i="9"/>
  <c r="A5" i="9"/>
  <c r="A4" i="9"/>
  <c r="G99" i="9"/>
  <c r="F99" i="9"/>
  <c r="E99" i="9"/>
  <c r="D99" i="9"/>
  <c r="C99" i="9"/>
  <c r="G98" i="9"/>
  <c r="F98" i="9"/>
  <c r="E98" i="9"/>
  <c r="D98" i="9"/>
  <c r="C98" i="9"/>
  <c r="E96" i="9"/>
  <c r="D96" i="9"/>
  <c r="C96" i="9"/>
  <c r="L91" i="9"/>
  <c r="K91" i="9"/>
  <c r="J91" i="9"/>
  <c r="I91" i="9"/>
  <c r="H91" i="9"/>
  <c r="G91" i="9"/>
  <c r="F91" i="9"/>
  <c r="E91" i="9"/>
  <c r="D91" i="9"/>
  <c r="C91" i="9"/>
  <c r="E87" i="9"/>
  <c r="D87" i="9"/>
  <c r="C87" i="9"/>
  <c r="E86" i="9"/>
  <c r="D86" i="9"/>
  <c r="C86" i="9"/>
  <c r="E82" i="9"/>
  <c r="D82" i="9"/>
  <c r="C82" i="9"/>
  <c r="E81" i="9"/>
  <c r="D81" i="9"/>
  <c r="C81" i="9"/>
  <c r="E80" i="9"/>
  <c r="D80" i="9"/>
  <c r="C80" i="9"/>
  <c r="E79" i="9"/>
  <c r="D79" i="9"/>
  <c r="C79" i="9"/>
  <c r="G74" i="9"/>
  <c r="F74" i="9"/>
  <c r="E74" i="9"/>
  <c r="D74" i="9"/>
  <c r="C74" i="9"/>
  <c r="G69" i="9"/>
  <c r="F69" i="9"/>
  <c r="E69" i="9"/>
  <c r="D69" i="9"/>
  <c r="C69" i="9"/>
  <c r="G68" i="9"/>
  <c r="F68" i="9"/>
  <c r="E68" i="9"/>
  <c r="D68" i="9"/>
  <c r="C68" i="9"/>
  <c r="G63" i="9"/>
  <c r="F63" i="9"/>
  <c r="E63" i="9"/>
  <c r="D63" i="9"/>
  <c r="C63" i="9"/>
  <c r="G62" i="9"/>
  <c r="F62" i="9"/>
  <c r="E62" i="9"/>
  <c r="D62" i="9"/>
  <c r="C62" i="9"/>
  <c r="G61" i="9"/>
  <c r="F61" i="9"/>
  <c r="E61" i="9"/>
  <c r="D61" i="9"/>
  <c r="C61" i="9"/>
  <c r="G60" i="9"/>
  <c r="F60" i="9"/>
  <c r="E60" i="9"/>
  <c r="D60" i="9"/>
  <c r="C60" i="9"/>
  <c r="D54" i="9"/>
  <c r="C54" i="9"/>
  <c r="F53" i="9"/>
  <c r="A52" i="9" s="1"/>
  <c r="D52" i="9"/>
  <c r="C52" i="9"/>
  <c r="D51" i="9"/>
  <c r="C51" i="9"/>
  <c r="E50" i="9"/>
  <c r="D50" i="9"/>
  <c r="C50" i="9"/>
  <c r="A91" i="9" l="1"/>
  <c r="A54" i="9"/>
  <c r="A51" i="9"/>
  <c r="A50" i="9"/>
  <c r="A79" i="9"/>
  <c r="A63" i="9"/>
  <c r="A98" i="9"/>
  <c r="A96" i="9"/>
  <c r="A99" i="9"/>
  <c r="A82" i="9"/>
  <c r="A81" i="9"/>
  <c r="A80" i="9"/>
  <c r="A62" i="9"/>
  <c r="A74" i="9"/>
  <c r="A61" i="9"/>
  <c r="A69" i="9"/>
  <c r="A60" i="9"/>
  <c r="A68" i="9"/>
  <c r="E74" i="8"/>
  <c r="H59" i="8"/>
  <c r="H62" i="8" s="1"/>
  <c r="I59" i="8"/>
  <c r="G59" i="8"/>
  <c r="F59" i="8"/>
  <c r="F62" i="8" s="1"/>
  <c r="E59" i="8"/>
  <c r="E62" i="8" s="1"/>
  <c r="H43" i="8"/>
  <c r="E43" i="8"/>
  <c r="F43" i="8"/>
  <c r="G43" i="8"/>
  <c r="H42" i="8"/>
  <c r="G42" i="8"/>
  <c r="G46" i="8" s="1"/>
  <c r="F42" i="8"/>
  <c r="E42" i="8"/>
  <c r="E46" i="8" s="1"/>
  <c r="I28" i="8"/>
  <c r="H28" i="8"/>
  <c r="G28" i="8"/>
  <c r="F28" i="8"/>
  <c r="E28" i="8"/>
  <c r="E27" i="8"/>
  <c r="F27" i="8"/>
  <c r="G27" i="8"/>
  <c r="H27" i="8"/>
  <c r="I27" i="8"/>
  <c r="I26" i="8"/>
  <c r="H26" i="8"/>
  <c r="G26" i="8"/>
  <c r="F26" i="8"/>
  <c r="E26" i="8"/>
  <c r="I25" i="8"/>
  <c r="H25" i="8"/>
  <c r="G25" i="8"/>
  <c r="F25" i="8"/>
  <c r="E25" i="8"/>
  <c r="F13" i="8"/>
  <c r="E13" i="8"/>
  <c r="G13" i="8"/>
  <c r="G11" i="8"/>
  <c r="G10" i="8"/>
  <c r="G9" i="8"/>
  <c r="H121" i="8"/>
  <c r="G121" i="8"/>
  <c r="A118" i="8"/>
  <c r="N103" i="8"/>
  <c r="L103" i="8"/>
  <c r="K103" i="8"/>
  <c r="F97" i="8"/>
  <c r="E97" i="8"/>
  <c r="F77" i="8"/>
  <c r="H76" i="8"/>
  <c r="F76" i="8"/>
  <c r="H75" i="8"/>
  <c r="G62" i="8"/>
  <c r="H46" i="8"/>
  <c r="F46" i="8"/>
  <c r="I43" i="8"/>
  <c r="I42" i="8"/>
  <c r="G99" i="6"/>
  <c r="G98" i="6"/>
  <c r="F99" i="6"/>
  <c r="E99" i="6"/>
  <c r="D99" i="6"/>
  <c r="C99" i="6"/>
  <c r="F98" i="6"/>
  <c r="E98" i="6"/>
  <c r="D98" i="6"/>
  <c r="C98" i="6"/>
  <c r="E96" i="6"/>
  <c r="D96" i="6"/>
  <c r="C96" i="6"/>
  <c r="L91" i="6"/>
  <c r="K91" i="6"/>
  <c r="J91" i="6"/>
  <c r="I91" i="6"/>
  <c r="H91" i="6"/>
  <c r="G91" i="6"/>
  <c r="F91" i="6"/>
  <c r="E91" i="6"/>
  <c r="D91" i="6"/>
  <c r="C91" i="6"/>
  <c r="E87" i="6"/>
  <c r="D87" i="6"/>
  <c r="C87" i="6"/>
  <c r="E86" i="6"/>
  <c r="D86" i="6"/>
  <c r="C86" i="6"/>
  <c r="E82" i="6"/>
  <c r="H77" i="8" s="1"/>
  <c r="D82" i="6"/>
  <c r="G77" i="8" s="1"/>
  <c r="C82" i="6"/>
  <c r="E77" i="8" s="1"/>
  <c r="E80" i="6"/>
  <c r="E81" i="6"/>
  <c r="D81" i="6"/>
  <c r="G76" i="8" s="1"/>
  <c r="C81" i="6"/>
  <c r="E76" i="8" s="1"/>
  <c r="D80" i="6"/>
  <c r="G75" i="8" s="1"/>
  <c r="C80" i="6"/>
  <c r="E75" i="8" s="1"/>
  <c r="E79" i="6"/>
  <c r="D79" i="6"/>
  <c r="G74" i="8" s="1"/>
  <c r="C79" i="6"/>
  <c r="G74" i="6"/>
  <c r="F74" i="6"/>
  <c r="E74" i="6"/>
  <c r="D74" i="6"/>
  <c r="C74" i="6"/>
  <c r="G69" i="6"/>
  <c r="G68" i="6"/>
  <c r="F69" i="6"/>
  <c r="F68" i="6"/>
  <c r="E69" i="6"/>
  <c r="E68" i="6"/>
  <c r="D69" i="6"/>
  <c r="D68" i="6"/>
  <c r="C69" i="6"/>
  <c r="C68" i="6"/>
  <c r="G63" i="6"/>
  <c r="G62" i="6"/>
  <c r="G61" i="6"/>
  <c r="G60" i="6"/>
  <c r="F63" i="6"/>
  <c r="F62" i="6"/>
  <c r="F61" i="6"/>
  <c r="F60" i="6"/>
  <c r="E63" i="6"/>
  <c r="E62" i="6"/>
  <c r="E61" i="6"/>
  <c r="E60" i="6"/>
  <c r="D63" i="6"/>
  <c r="D62" i="6"/>
  <c r="D61" i="6"/>
  <c r="D60" i="6"/>
  <c r="C63" i="6"/>
  <c r="C62" i="6"/>
  <c r="C61" i="6"/>
  <c r="C60" i="6"/>
  <c r="D51" i="6"/>
  <c r="F10" i="8" s="1"/>
  <c r="E50" i="6"/>
  <c r="D50" i="6"/>
  <c r="F9" i="8" s="1"/>
  <c r="F53" i="6"/>
  <c r="H12" i="8" s="1"/>
  <c r="H16" i="8" s="1"/>
  <c r="D52" i="6"/>
  <c r="F11" i="8" s="1"/>
  <c r="D54" i="6"/>
  <c r="C54" i="6"/>
  <c r="C52" i="6"/>
  <c r="C51" i="6"/>
  <c r="E10" i="8" s="1"/>
  <c r="C50" i="6"/>
  <c r="E9" i="8" s="1"/>
  <c r="A52" i="6" l="1"/>
  <c r="A74" i="8"/>
  <c r="I31" i="8"/>
  <c r="A10" i="8"/>
  <c r="F16" i="8"/>
  <c r="A59" i="8"/>
  <c r="A25" i="8"/>
  <c r="E31" i="8"/>
  <c r="A43" i="8"/>
  <c r="A76" i="8"/>
  <c r="A75" i="8"/>
  <c r="H80" i="8"/>
  <c r="E11" i="8"/>
  <c r="A11" i="8" s="1"/>
  <c r="G16" i="8"/>
  <c r="I46" i="8"/>
  <c r="F80" i="8"/>
  <c r="A13" i="8"/>
  <c r="A77" i="8"/>
  <c r="G80" i="8"/>
  <c r="E80" i="8"/>
  <c r="A28" i="8"/>
  <c r="F31" i="8"/>
  <c r="A27" i="8"/>
  <c r="H31" i="8"/>
  <c r="A26" i="8"/>
  <c r="A9" i="8"/>
  <c r="G31" i="8"/>
  <c r="A42" i="8"/>
  <c r="A82" i="6"/>
  <c r="A81" i="6"/>
  <c r="A79" i="6"/>
  <c r="A74" i="6"/>
  <c r="A68" i="6"/>
  <c r="A63" i="6"/>
  <c r="A60" i="6"/>
  <c r="A50" i="6"/>
  <c r="A39" i="6"/>
  <c r="A38" i="6"/>
  <c r="A36" i="6"/>
  <c r="A31" i="6"/>
  <c r="A26" i="6"/>
  <c r="A23" i="6"/>
  <c r="A21" i="6"/>
  <c r="A20" i="6"/>
  <c r="A19" i="6"/>
  <c r="A18" i="6"/>
  <c r="A16" i="6"/>
  <c r="A15" i="6"/>
  <c r="A14" i="6"/>
  <c r="A13" i="6"/>
  <c r="A12" i="6"/>
  <c r="A11" i="6"/>
  <c r="A10" i="6"/>
  <c r="A9" i="6"/>
  <c r="A7" i="6"/>
  <c r="A5" i="6"/>
  <c r="A4" i="6"/>
  <c r="E16" i="8" l="1"/>
  <c r="A98" i="6"/>
  <c r="A99" i="6"/>
  <c r="A96" i="6"/>
  <c r="A91" i="6"/>
  <c r="A80" i="6"/>
  <c r="A62" i="6"/>
  <c r="A54" i="6"/>
  <c r="A61" i="6"/>
  <c r="A69" i="6"/>
  <c r="A51" i="6"/>
  <c r="H12" i="5" l="1"/>
  <c r="G121" i="5" l="1"/>
  <c r="H121" i="5"/>
  <c r="A118" i="5" l="1"/>
  <c r="N103" i="5"/>
  <c r="K103" i="5"/>
  <c r="L103" i="5"/>
  <c r="H75" i="5"/>
  <c r="H76" i="5"/>
  <c r="H77" i="5"/>
  <c r="G62" i="5"/>
  <c r="H62" i="5"/>
  <c r="E27" i="5"/>
  <c r="E16" i="5"/>
  <c r="E97" i="5"/>
  <c r="G80" i="5"/>
  <c r="F77" i="5"/>
  <c r="F76" i="5"/>
  <c r="F80" i="5"/>
  <c r="A74" i="5"/>
  <c r="I43" i="5"/>
  <c r="I42" i="5"/>
  <c r="H46" i="5"/>
  <c r="G46" i="5"/>
  <c r="I28" i="5"/>
  <c r="I27" i="5"/>
  <c r="I26" i="5"/>
  <c r="I25" i="5"/>
  <c r="H31" i="5"/>
  <c r="A27" i="5" l="1"/>
  <c r="A76" i="5"/>
  <c r="H80" i="5"/>
  <c r="I31" i="5"/>
  <c r="I46" i="5"/>
  <c r="F97" i="5"/>
  <c r="A43" i="5"/>
  <c r="D82" i="4"/>
  <c r="D81" i="4"/>
  <c r="D80" i="4"/>
  <c r="D79" i="4"/>
  <c r="A82" i="4"/>
  <c r="C82" i="4"/>
  <c r="E77" i="5" s="1"/>
  <c r="A77" i="5" s="1"/>
  <c r="C81" i="4"/>
  <c r="C80" i="4"/>
  <c r="C79" i="4"/>
  <c r="A81" i="4"/>
  <c r="E62" i="4"/>
  <c r="F62" i="4"/>
  <c r="F61" i="4"/>
  <c r="D60" i="4"/>
  <c r="F25" i="5" s="1"/>
  <c r="A80" i="4" l="1"/>
  <c r="E75" i="5"/>
  <c r="A79" i="4"/>
  <c r="E50" i="4"/>
  <c r="G9" i="5" s="1"/>
  <c r="E54" i="4"/>
  <c r="G13" i="5" s="1"/>
  <c r="E51" i="4"/>
  <c r="G10" i="5" s="1"/>
  <c r="A10" i="5" s="1"/>
  <c r="A36" i="4"/>
  <c r="A39" i="4"/>
  <c r="A38" i="4"/>
  <c r="A31" i="4"/>
  <c r="A26" i="4"/>
  <c r="A23" i="4"/>
  <c r="A19" i="4"/>
  <c r="A20" i="4"/>
  <c r="A21" i="4"/>
  <c r="A18" i="4"/>
  <c r="A11" i="4"/>
  <c r="A12" i="4"/>
  <c r="A13" i="4"/>
  <c r="A14" i="4"/>
  <c r="A15" i="4"/>
  <c r="A16" i="4"/>
  <c r="A10" i="4"/>
  <c r="A9" i="4"/>
  <c r="A7" i="4"/>
  <c r="A5" i="4"/>
  <c r="A4" i="4"/>
  <c r="G99" i="4"/>
  <c r="F99" i="4"/>
  <c r="E99" i="4"/>
  <c r="D99" i="4"/>
  <c r="C99" i="4"/>
  <c r="G98" i="4"/>
  <c r="F98" i="4"/>
  <c r="E98" i="4"/>
  <c r="D98" i="4"/>
  <c r="C98" i="4"/>
  <c r="E96" i="4"/>
  <c r="D96" i="4"/>
  <c r="C96" i="4"/>
  <c r="L91" i="4"/>
  <c r="K91" i="4"/>
  <c r="J91" i="4"/>
  <c r="I91" i="4"/>
  <c r="H91" i="4"/>
  <c r="G91" i="4"/>
  <c r="F91" i="4"/>
  <c r="E91" i="4"/>
  <c r="D91" i="4"/>
  <c r="C91" i="4"/>
  <c r="E87" i="4"/>
  <c r="D87" i="4"/>
  <c r="C87" i="4"/>
  <c r="E86" i="4"/>
  <c r="D86" i="4"/>
  <c r="C86" i="4"/>
  <c r="G74" i="4"/>
  <c r="I59" i="5" s="1"/>
  <c r="F74" i="4"/>
  <c r="E74" i="4"/>
  <c r="D74" i="4"/>
  <c r="F59" i="5" s="1"/>
  <c r="F62" i="5" s="1"/>
  <c r="C74" i="4"/>
  <c r="G69" i="4"/>
  <c r="F69" i="4"/>
  <c r="E69" i="4"/>
  <c r="D69" i="4"/>
  <c r="C69" i="4"/>
  <c r="G68" i="4"/>
  <c r="F68" i="4"/>
  <c r="E68" i="4"/>
  <c r="D68" i="4"/>
  <c r="F42" i="5" s="1"/>
  <c r="F46" i="5" s="1"/>
  <c r="C68" i="4"/>
  <c r="G63" i="4"/>
  <c r="F63" i="4"/>
  <c r="E63" i="4"/>
  <c r="D63" i="4"/>
  <c r="F28" i="5" s="1"/>
  <c r="A28" i="5" s="1"/>
  <c r="C63" i="4"/>
  <c r="G62" i="4"/>
  <c r="A62" i="4" s="1"/>
  <c r="G61" i="4"/>
  <c r="E61" i="4"/>
  <c r="G26" i="5" s="1"/>
  <c r="G31" i="5" s="1"/>
  <c r="D61" i="4"/>
  <c r="F26" i="5" s="1"/>
  <c r="C61" i="4"/>
  <c r="G60" i="4"/>
  <c r="F60" i="4"/>
  <c r="E60" i="4"/>
  <c r="C60" i="4"/>
  <c r="D54" i="4"/>
  <c r="F13" i="5" s="1"/>
  <c r="C54" i="4"/>
  <c r="A54" i="4" s="1"/>
  <c r="E52" i="4"/>
  <c r="G11" i="5" s="1"/>
  <c r="A11" i="5" s="1"/>
  <c r="D52" i="4"/>
  <c r="C52" i="4"/>
  <c r="D51" i="4"/>
  <c r="C51" i="4"/>
  <c r="D50" i="4"/>
  <c r="C50" i="4"/>
  <c r="A51" i="4" l="1"/>
  <c r="H100" i="11"/>
  <c r="H103" i="11" s="1"/>
  <c r="H100" i="10"/>
  <c r="H103" i="10" s="1"/>
  <c r="A50" i="4"/>
  <c r="I100" i="11"/>
  <c r="I103" i="11" s="1"/>
  <c r="I100" i="10"/>
  <c r="I103" i="10" s="1"/>
  <c r="F114" i="11"/>
  <c r="F114" i="10"/>
  <c r="E100" i="11"/>
  <c r="E100" i="10"/>
  <c r="F100" i="11"/>
  <c r="F103" i="11" s="1"/>
  <c r="F100" i="10"/>
  <c r="F103" i="10" s="1"/>
  <c r="F31" i="5"/>
  <c r="A52" i="4"/>
  <c r="E25" i="5"/>
  <c r="A60" i="4"/>
  <c r="F100" i="8"/>
  <c r="F103" i="8" s="1"/>
  <c r="F100" i="5"/>
  <c r="F103" i="5" s="1"/>
  <c r="E117" i="8"/>
  <c r="E121" i="8" s="1"/>
  <c r="E117" i="5"/>
  <c r="A98" i="4"/>
  <c r="F16" i="5"/>
  <c r="A13" i="5"/>
  <c r="A69" i="4"/>
  <c r="G93" i="8"/>
  <c r="G93" i="5"/>
  <c r="E100" i="8"/>
  <c r="E100" i="5"/>
  <c r="E103" i="5" s="1"/>
  <c r="A91" i="4"/>
  <c r="I100" i="8"/>
  <c r="I103" i="8" s="1"/>
  <c r="I100" i="5"/>
  <c r="I103" i="5" s="1"/>
  <c r="M100" i="8"/>
  <c r="M103" i="8" s="1"/>
  <c r="M100" i="5"/>
  <c r="M103" i="5" s="1"/>
  <c r="G111" i="8"/>
  <c r="G114" i="8" s="1"/>
  <c r="G111" i="5"/>
  <c r="G114" i="5" s="1"/>
  <c r="A75" i="5"/>
  <c r="E80" i="5"/>
  <c r="E26" i="5"/>
  <c r="A26" i="5" s="1"/>
  <c r="A61" i="4"/>
  <c r="E59" i="5"/>
  <c r="A74" i="4"/>
  <c r="G100" i="8"/>
  <c r="G103" i="8" s="1"/>
  <c r="G100" i="5"/>
  <c r="G103" i="5" s="1"/>
  <c r="E111" i="8"/>
  <c r="E111" i="5"/>
  <c r="A96" i="4"/>
  <c r="F117" i="8"/>
  <c r="F117" i="5"/>
  <c r="F121" i="5" s="1"/>
  <c r="A99" i="4"/>
  <c r="G16" i="5"/>
  <c r="A9" i="5"/>
  <c r="J100" i="8"/>
  <c r="J103" i="8" s="1"/>
  <c r="J100" i="5"/>
  <c r="I117" i="8"/>
  <c r="I121" i="8" s="1"/>
  <c r="I117" i="5"/>
  <c r="I121" i="5" s="1"/>
  <c r="A63" i="4"/>
  <c r="E42" i="5"/>
  <c r="A68" i="4"/>
  <c r="G94" i="8"/>
  <c r="A94" i="8" s="1"/>
  <c r="G94" i="5"/>
  <c r="A94" i="5" s="1"/>
  <c r="H100" i="8"/>
  <c r="H103" i="8" s="1"/>
  <c r="H100" i="5"/>
  <c r="H103" i="5" s="1"/>
  <c r="F114" i="8"/>
  <c r="F114" i="5"/>
  <c r="A93" i="3"/>
  <c r="E103" i="10" l="1"/>
  <c r="A100" i="10"/>
  <c r="E103" i="11"/>
  <c r="A100" i="11"/>
  <c r="E62" i="5"/>
  <c r="A59" i="5"/>
  <c r="A93" i="5"/>
  <c r="G97" i="5"/>
  <c r="A42" i="5"/>
  <c r="E46" i="5"/>
  <c r="A100" i="5"/>
  <c r="J103" i="5"/>
  <c r="A111" i="5"/>
  <c r="E114" i="5"/>
  <c r="A93" i="8"/>
  <c r="G97" i="8"/>
  <c r="E114" i="8"/>
  <c r="A111" i="8"/>
  <c r="A117" i="5"/>
  <c r="E121" i="5"/>
  <c r="A117" i="8"/>
  <c r="F121" i="8"/>
  <c r="E103" i="8"/>
  <c r="A100" i="8"/>
  <c r="A25" i="5"/>
  <c r="E31" i="5"/>
  <c r="H77" i="3"/>
  <c r="F77" i="3"/>
  <c r="H76" i="3"/>
  <c r="F76" i="3"/>
  <c r="A76" i="3" s="1"/>
  <c r="H75" i="3"/>
  <c r="F75" i="3"/>
  <c r="E75" i="3"/>
  <c r="F74" i="3"/>
  <c r="F59" i="3"/>
  <c r="I59" i="3"/>
  <c r="E59" i="3"/>
  <c r="I42" i="3"/>
  <c r="I43" i="3"/>
  <c r="E42" i="3"/>
  <c r="F27" i="3"/>
  <c r="E27" i="3"/>
  <c r="I28" i="3"/>
  <c r="I27" i="3"/>
  <c r="I26" i="3"/>
  <c r="F26" i="3"/>
  <c r="E26" i="3"/>
  <c r="I25" i="3"/>
  <c r="F25" i="3"/>
  <c r="E25" i="3"/>
  <c r="F13" i="3"/>
  <c r="F16" i="3" s="1"/>
  <c r="H12" i="3"/>
  <c r="H16" i="3" s="1"/>
  <c r="G11" i="3"/>
  <c r="G10" i="3"/>
  <c r="G9" i="3"/>
  <c r="G100" i="1"/>
  <c r="F100" i="1"/>
  <c r="E100" i="1"/>
  <c r="D100" i="1"/>
  <c r="C100" i="1"/>
  <c r="G99" i="1"/>
  <c r="F99" i="1"/>
  <c r="E99" i="1"/>
  <c r="D99" i="1"/>
  <c r="C99" i="1"/>
  <c r="E97" i="1"/>
  <c r="D97" i="1"/>
  <c r="C97" i="1"/>
  <c r="L92" i="1"/>
  <c r="K92" i="1"/>
  <c r="J92" i="1"/>
  <c r="I92" i="1"/>
  <c r="H92" i="1"/>
  <c r="G92" i="1"/>
  <c r="F92" i="1"/>
  <c r="E92" i="1"/>
  <c r="D92" i="1"/>
  <c r="C92" i="1"/>
  <c r="E88" i="1"/>
  <c r="D88" i="1"/>
  <c r="C88" i="1"/>
  <c r="E87" i="1"/>
  <c r="D87" i="1"/>
  <c r="C87" i="1"/>
  <c r="F80" i="1"/>
  <c r="F81" i="1"/>
  <c r="F82" i="1"/>
  <c r="F83" i="1"/>
  <c r="E83" i="1"/>
  <c r="D83" i="1"/>
  <c r="C83" i="1"/>
  <c r="E81" i="1"/>
  <c r="D81" i="1"/>
  <c r="C81" i="1"/>
  <c r="E80" i="1"/>
  <c r="D80" i="1"/>
  <c r="C80" i="1"/>
  <c r="C61" i="1"/>
  <c r="G75" i="1"/>
  <c r="F75" i="1"/>
  <c r="E75" i="1"/>
  <c r="D75" i="1"/>
  <c r="C75" i="1"/>
  <c r="G70" i="1"/>
  <c r="G69" i="1"/>
  <c r="F70" i="1"/>
  <c r="E70" i="1"/>
  <c r="D70" i="1"/>
  <c r="C70" i="1"/>
  <c r="F69" i="1"/>
  <c r="E69" i="1"/>
  <c r="D69" i="1"/>
  <c r="C69" i="1"/>
  <c r="G63" i="1"/>
  <c r="G62" i="1"/>
  <c r="G61" i="1"/>
  <c r="G64" i="1"/>
  <c r="F64" i="1"/>
  <c r="E64" i="1"/>
  <c r="D64" i="1"/>
  <c r="C64" i="1"/>
  <c r="F63" i="1"/>
  <c r="E62" i="1"/>
  <c r="D62" i="1"/>
  <c r="C62" i="1"/>
  <c r="F61" i="1"/>
  <c r="E61" i="1"/>
  <c r="D61" i="1"/>
  <c r="D55" i="1"/>
  <c r="C55" i="1"/>
  <c r="E53" i="1"/>
  <c r="D53" i="1"/>
  <c r="D52" i="1"/>
  <c r="D51" i="1"/>
  <c r="C53" i="1"/>
  <c r="C52" i="1"/>
  <c r="C51" i="1"/>
  <c r="L103" i="3" l="1"/>
  <c r="A100" i="3"/>
  <c r="A118" i="3" l="1"/>
  <c r="A117" i="3"/>
  <c r="A111" i="3"/>
  <c r="E103" i="3"/>
  <c r="F103" i="3"/>
  <c r="G103" i="3"/>
  <c r="H103" i="3"/>
  <c r="I103" i="3"/>
  <c r="J103" i="3"/>
  <c r="N103" i="3"/>
  <c r="M103" i="3"/>
  <c r="K103" i="3"/>
  <c r="A94" i="3"/>
  <c r="A75" i="3"/>
  <c r="A77" i="3"/>
  <c r="A74" i="3"/>
  <c r="A59" i="3"/>
  <c r="A43" i="3"/>
  <c r="A42" i="3"/>
  <c r="A26" i="3"/>
  <c r="A27" i="3"/>
  <c r="A28" i="3"/>
  <c r="A25" i="3"/>
  <c r="A13" i="3"/>
  <c r="A11" i="3"/>
  <c r="A10" i="3"/>
  <c r="A9" i="3"/>
  <c r="I121" i="3" l="1"/>
  <c r="H121" i="3"/>
  <c r="G121" i="3"/>
  <c r="F121" i="3"/>
  <c r="E121" i="3"/>
  <c r="G97" i="3"/>
  <c r="F97" i="3"/>
  <c r="E97" i="3"/>
  <c r="H80" i="3"/>
  <c r="G80" i="3"/>
  <c r="F80" i="3"/>
  <c r="E80" i="3"/>
  <c r="I46" i="3"/>
  <c r="H46" i="3"/>
  <c r="G46" i="3"/>
  <c r="F46" i="3"/>
  <c r="E46" i="3"/>
  <c r="I31" i="3"/>
  <c r="H31" i="3"/>
  <c r="G31" i="3"/>
  <c r="F31" i="3"/>
  <c r="E31" i="3"/>
  <c r="G16" i="3"/>
  <c r="E16" i="3"/>
</calcChain>
</file>

<file path=xl/sharedStrings.xml><?xml version="1.0" encoding="utf-8"?>
<sst xmlns="http://schemas.openxmlformats.org/spreadsheetml/2006/main" count="1857" uniqueCount="127">
  <si>
    <t>JA</t>
  </si>
  <si>
    <t>NEIN</t>
  </si>
  <si>
    <t>Keine Antwort</t>
  </si>
  <si>
    <t>ICH NEHME KEINE MEDIKAMENTE</t>
  </si>
  <si>
    <t>GELEGENTLICH</t>
  </si>
  <si>
    <t>GRÖSSTENTEILS</t>
  </si>
  <si>
    <t>UNSICHER</t>
  </si>
  <si>
    <t>GAR NICHT</t>
  </si>
  <si>
    <t>EIN WENIG</t>
  </si>
  <si>
    <t>ZIEMLICH VIEL</t>
  </si>
  <si>
    <t>SEHR</t>
  </si>
  <si>
    <t>A)</t>
  </si>
  <si>
    <t>ETWAS</t>
  </si>
  <si>
    <t>ZIEMLICH</t>
  </si>
  <si>
    <t>Frage Nr.</t>
  </si>
  <si>
    <t>Kategorie</t>
  </si>
  <si>
    <t>Umgang Personal mit Patient</t>
  </si>
  <si>
    <t>Aufklärung/Information</t>
  </si>
  <si>
    <t>Einbezug Patient/Familie in Behandlung</t>
  </si>
  <si>
    <t>Teamarbeit Personal</t>
  </si>
  <si>
    <t>Nachbetreuung/Rückfallprophylaxe</t>
  </si>
  <si>
    <t>Behandlungserfolg</t>
  </si>
  <si>
    <t>Auswertung nach Kategorien</t>
  </si>
  <si>
    <t>A</t>
  </si>
  <si>
    <t>B</t>
  </si>
  <si>
    <t>C</t>
  </si>
  <si>
    <t>D</t>
  </si>
  <si>
    <t>E</t>
  </si>
  <si>
    <t>F</t>
  </si>
  <si>
    <t>G</t>
  </si>
  <si>
    <t>Bezugspersonenarbeit</t>
  </si>
  <si>
    <t>Qualitätsmessung Soteria Bern "Ihre Meinung zu unserer Arbeit"</t>
  </si>
  <si>
    <t>Fragestellung:</t>
  </si>
  <si>
    <t>Wurden Sie genügend über die Vorteile und Risiken der Medikamente informiert, die Sie einnehmen?</t>
  </si>
  <si>
    <t>Hat das Personal bei der Behandlung gut als Team zusammengearbeitet?</t>
  </si>
  <si>
    <t>Wurde die Nachsorge für Sie genügend gut organisiert?</t>
  </si>
  <si>
    <t>Wurden Sie und Ihre Familie ausreichend an der Behandlung in der Soteria beteiligt?</t>
  </si>
  <si>
    <t>C) Einbezug Patient/Familie in Behandlung</t>
  </si>
  <si>
    <t>D) Teamarbeit Personal</t>
  </si>
  <si>
    <t>E) Nachbetreuung/Rückfallprophylaxe</t>
  </si>
  <si>
    <t>F) Behandlungserfolg</t>
  </si>
  <si>
    <t>G) Bezugspersonenarbeit</t>
  </si>
  <si>
    <t>Wie sehr hat Ihnen die Behandlung die Sie in der Soteria erhalten haben, geholfen?</t>
  </si>
  <si>
    <t>Wurden Sie von Ihren Bezugspersonen gut verstanden und unterstützt?</t>
  </si>
  <si>
    <t>1A</t>
  </si>
  <si>
    <t>2A</t>
  </si>
  <si>
    <t>3B</t>
  </si>
  <si>
    <t>4B</t>
  </si>
  <si>
    <t>5C</t>
  </si>
  <si>
    <t>6C</t>
  </si>
  <si>
    <t>7A</t>
  </si>
  <si>
    <t>8D</t>
  </si>
  <si>
    <t>9A</t>
  </si>
  <si>
    <t>10A</t>
  </si>
  <si>
    <t>11A</t>
  </si>
  <si>
    <t>14E</t>
  </si>
  <si>
    <t>13E</t>
  </si>
  <si>
    <t>12E</t>
  </si>
  <si>
    <t>15E</t>
  </si>
  <si>
    <t>16F</t>
  </si>
  <si>
    <t>17F</t>
  </si>
  <si>
    <t>18F</t>
  </si>
  <si>
    <t>Fragen</t>
  </si>
  <si>
    <t>1B</t>
  </si>
  <si>
    <t>B) Umgang Personal mit Patient</t>
  </si>
  <si>
    <t>A) Aufklärung/Information</t>
  </si>
  <si>
    <t>3A</t>
  </si>
  <si>
    <t>4A</t>
  </si>
  <si>
    <t>2B</t>
  </si>
  <si>
    <t>Wurden sie vom Personal unterstützt und verstanden?</t>
  </si>
  <si>
    <t>⑤</t>
  </si>
  <si>
    <t>B)</t>
  </si>
  <si>
    <t>C)</t>
  </si>
  <si>
    <t>②</t>
  </si>
  <si>
    <t>③</t>
  </si>
  <si>
    <t>④</t>
  </si>
  <si>
    <t>⑥</t>
  </si>
  <si>
    <t>⑦</t>
  </si>
  <si>
    <t>⑧</t>
  </si>
  <si>
    <t>⑨</t>
  </si>
  <si>
    <t>Anz. Pat.</t>
  </si>
  <si>
    <t xml:space="preserve">Denkbar schlechteste ① </t>
  </si>
  <si>
    <t>Denkbar beste ⑩</t>
  </si>
  <si>
    <t>EIN WENIG &amp; GAR NICHT=NEIN</t>
  </si>
  <si>
    <t>ZIEMLICH VIEL &amp; SEHR=JA</t>
  </si>
  <si>
    <t>GELEGENTLICH=NEIN</t>
  </si>
  <si>
    <t>GRÖSSTENTEILS=JA</t>
  </si>
  <si>
    <t>3A) ICH NEHME KEINE MEDIKAMENTE</t>
  </si>
  <si>
    <t>F) Wie sehr hat Ihnen die Behandlung die Sie in der Soteria erhalten haben, geholfen?</t>
  </si>
  <si>
    <t>G) Wurden Sie von Ihren Bezugspersonen gut verstanden und unterstützt?</t>
  </si>
  <si>
    <t>D) Hat das Personal bei der Behandlung gut als Team zusammengearbeitet?</t>
  </si>
  <si>
    <t>E) Wurde die Nachsorge für Sie genügend gut organisiert?</t>
  </si>
  <si>
    <t>B) Wurden sie vom Personal unterstützt und verstanden?</t>
  </si>
  <si>
    <t>C) Wurden Sie und Ihre Familie ausreichend an der Behandlung in der Soteria beteiligt?</t>
  </si>
  <si>
    <t>TOTAL</t>
  </si>
  <si>
    <t>KEINE MEDIKAMENTE</t>
  </si>
  <si>
    <t>7B</t>
  </si>
  <si>
    <t>9B</t>
  </si>
  <si>
    <t>10B</t>
  </si>
  <si>
    <t>11B</t>
  </si>
  <si>
    <t>Kontrolle</t>
  </si>
  <si>
    <t>bearbeitet bis und mit G am 19.05.2014</t>
  </si>
  <si>
    <r>
      <t xml:space="preserve">Qualitätsmessung Soteria Bern "Ihre Meinung zu unserer Arbeit" </t>
    </r>
    <r>
      <rPr>
        <b/>
        <sz val="12"/>
        <color theme="1"/>
        <rFont val="Calibri"/>
        <family val="2"/>
        <scheme val="minor"/>
      </rPr>
      <t>2013</t>
    </r>
  </si>
  <si>
    <t>TOTAL 64 Behandelte / 52 ausgefüllte Fragebogen</t>
  </si>
  <si>
    <t>Auswertung 2013 nach Kategorien</t>
  </si>
  <si>
    <t>Qualitätsbericht 2013:            Zufriedenheit = 92.43 %</t>
  </si>
  <si>
    <r>
      <t xml:space="preserve">Qualitätsmessung Soteria Bern "Ihre Meinung zu unserer Arbeit" </t>
    </r>
    <r>
      <rPr>
        <b/>
        <sz val="12"/>
        <color theme="1"/>
        <rFont val="Calibri"/>
        <family val="2"/>
        <scheme val="minor"/>
      </rPr>
      <t>2014</t>
    </r>
  </si>
  <si>
    <t>TOTAL 56 Behandelte / 45 ausgefüllte Fragebogen</t>
  </si>
  <si>
    <t>Auswertung 2014 nach Kategorien</t>
  </si>
  <si>
    <t>(2)</t>
  </si>
  <si>
    <t>Auswertung nach Kategorien 2014</t>
  </si>
  <si>
    <t>Auswertung nach Kategorien 2013</t>
  </si>
  <si>
    <t>Qualitätsbericht 2014:            Zufriedenheit = 90.44 %</t>
  </si>
  <si>
    <r>
      <t xml:space="preserve">Qualitätsmessung Soteria Bern "Ihre Meinung zu unserer Arbeit" </t>
    </r>
    <r>
      <rPr>
        <b/>
        <sz val="12"/>
        <color theme="1"/>
        <rFont val="Arial"/>
        <family val="2"/>
      </rPr>
      <t>2015</t>
    </r>
  </si>
  <si>
    <t>TOTAL 58 Behandelte / 21 ausgefüllte Fragebogen</t>
  </si>
  <si>
    <t>Auswertung 2015 nach Kategorien</t>
  </si>
  <si>
    <t>Nein</t>
  </si>
  <si>
    <t>18 = keine Antwort</t>
  </si>
  <si>
    <t>Qualitätsbericht 2015:            Zufriedenheit =  84.8%</t>
  </si>
  <si>
    <t>Auswertung nach Kategorien 2016</t>
  </si>
  <si>
    <t>Auswertung nach Kategorien 2015</t>
  </si>
  <si>
    <t>Keine Antwort: 9</t>
  </si>
  <si>
    <t xml:space="preserve"> </t>
  </si>
  <si>
    <t>Qualitätsbericht 2016:            Zufriedenheit =  94,6 %</t>
  </si>
  <si>
    <t xml:space="preserve">Keine Antwort: </t>
  </si>
  <si>
    <t>Auswertung nach Kategorien 2017</t>
  </si>
  <si>
    <t>Qualitätsbericht 2017:            Zufriedenheit =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</si>
</sst>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80808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A6A6A6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0"/>
      <color rgb="FF00B05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8E4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b/>
      <sz val="11"/>
      <color rgb="FF808080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rgb="FFA6A6A6"/>
      <name val="Arial"/>
      <family val="2"/>
    </font>
    <font>
      <b/>
      <sz val="9"/>
      <name val="Arial"/>
      <family val="2"/>
    </font>
    <font>
      <b/>
      <sz val="11"/>
      <color theme="0" tint="-0.499984740745262"/>
      <name val="Arial"/>
      <family val="2"/>
    </font>
    <font>
      <sz val="9"/>
      <color theme="1"/>
      <name val="Arial"/>
      <family val="2"/>
    </font>
    <font>
      <b/>
      <sz val="11"/>
      <color rgb="FF008E40"/>
      <name val="Arial"/>
      <family val="2"/>
    </font>
    <font>
      <b/>
      <sz val="11"/>
      <color rgb="FFFFFF00"/>
      <name val="Arial"/>
      <family val="2"/>
    </font>
    <font>
      <b/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4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/>
    <xf numFmtId="0" fontId="1" fillId="5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3" xfId="0" applyBorder="1"/>
    <xf numFmtId="0" fontId="1" fillId="6" borderId="7" xfId="0" applyFont="1" applyFill="1" applyBorder="1" applyAlignment="1">
      <alignment horizontal="center"/>
    </xf>
    <xf numFmtId="0" fontId="0" fillId="0" borderId="14" xfId="0" applyBorder="1"/>
    <xf numFmtId="0" fontId="1" fillId="4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0" fillId="0" borderId="0" xfId="0" applyFill="1" applyBorder="1"/>
    <xf numFmtId="0" fontId="1" fillId="10" borderId="22" xfId="0" applyFont="1" applyFill="1" applyBorder="1" applyAlignment="1">
      <alignment horizontal="center"/>
    </xf>
    <xf numFmtId="0" fontId="0" fillId="0" borderId="6" xfId="0" applyBorder="1"/>
    <xf numFmtId="0" fontId="1" fillId="6" borderId="2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0" fillId="0" borderId="29" xfId="0" applyBorder="1"/>
    <xf numFmtId="0" fontId="0" fillId="0" borderId="0" xfId="0" applyBorder="1"/>
    <xf numFmtId="0" fontId="1" fillId="4" borderId="39" xfId="0" applyFont="1" applyFill="1" applyBorder="1" applyAlignment="1">
      <alignment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0" fillId="0" borderId="28" xfId="0" applyBorder="1"/>
    <xf numFmtId="0" fontId="3" fillId="8" borderId="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10" borderId="42" xfId="0" applyFont="1" applyFill="1" applyBorder="1" applyAlignment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45" xfId="0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4" xfId="0" applyBorder="1"/>
    <xf numFmtId="0" fontId="0" fillId="0" borderId="47" xfId="0" applyBorder="1"/>
    <xf numFmtId="0" fontId="0" fillId="0" borderId="33" xfId="0" applyBorder="1"/>
    <xf numFmtId="0" fontId="0" fillId="0" borderId="50" xfId="0" applyBorder="1"/>
    <xf numFmtId="0" fontId="0" fillId="0" borderId="51" xfId="0" applyBorder="1"/>
    <xf numFmtId="0" fontId="1" fillId="3" borderId="37" xfId="0" applyFont="1" applyFill="1" applyBorder="1" applyAlignment="1">
      <alignment horizontal="center" vertical="center" wrapText="1"/>
    </xf>
    <xf numFmtId="0" fontId="0" fillId="0" borderId="32" xfId="0" applyBorder="1"/>
    <xf numFmtId="0" fontId="0" fillId="0" borderId="21" xfId="0" applyBorder="1"/>
    <xf numFmtId="0" fontId="1" fillId="8" borderId="24" xfId="0" applyFont="1" applyFill="1" applyBorder="1" applyAlignment="1">
      <alignment horizontal="center"/>
    </xf>
    <xf numFmtId="0" fontId="0" fillId="0" borderId="6" xfId="0" applyFill="1" applyBorder="1" applyAlignment="1"/>
    <xf numFmtId="0" fontId="0" fillId="0" borderId="28" xfId="0" applyFill="1" applyBorder="1" applyAlignment="1"/>
    <xf numFmtId="0" fontId="1" fillId="4" borderId="44" xfId="0" applyFont="1" applyFill="1" applyBorder="1" applyAlignment="1">
      <alignment horizontal="center"/>
    </xf>
    <xf numFmtId="0" fontId="1" fillId="8" borderId="44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9" xfId="0" applyBorder="1"/>
    <xf numFmtId="0" fontId="0" fillId="0" borderId="41" xfId="0" applyBorder="1"/>
    <xf numFmtId="0" fontId="1" fillId="5" borderId="42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1" fillId="7" borderId="19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" fillId="0" borderId="0" xfId="0" applyFont="1"/>
    <xf numFmtId="0" fontId="4" fillId="6" borderId="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/>
    <xf numFmtId="0" fontId="14" fillId="6" borderId="7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0" fontId="20" fillId="5" borderId="7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/>
    </xf>
    <xf numFmtId="0" fontId="22" fillId="11" borderId="7" xfId="0" applyFont="1" applyFill="1" applyBorder="1"/>
    <xf numFmtId="0" fontId="23" fillId="11" borderId="7" xfId="0" applyFont="1" applyFill="1" applyBorder="1"/>
    <xf numFmtId="0" fontId="1" fillId="11" borderId="7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21" fillId="0" borderId="0" xfId="0" applyFont="1" applyFill="1" applyBorder="1"/>
    <xf numFmtId="0" fontId="22" fillId="11" borderId="0" xfId="0" applyFont="1" applyFill="1"/>
    <xf numFmtId="0" fontId="22" fillId="0" borderId="0" xfId="0" applyFont="1" applyFill="1"/>
    <xf numFmtId="0" fontId="4" fillId="7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22" fillId="0" borderId="0" xfId="0" applyFont="1" applyFill="1" applyBorder="1"/>
    <xf numFmtId="0" fontId="15" fillId="5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13" borderId="53" xfId="0" applyFont="1" applyFill="1" applyBorder="1" applyAlignment="1">
      <alignment horizontal="center" vertical="center" wrapText="1"/>
    </xf>
    <xf numFmtId="0" fontId="1" fillId="13" borderId="52" xfId="0" applyFont="1" applyFill="1" applyBorder="1" applyAlignment="1">
      <alignment horizontal="center"/>
    </xf>
    <xf numFmtId="0" fontId="3" fillId="13" borderId="52" xfId="0" applyFont="1" applyFill="1" applyBorder="1" applyAlignment="1">
      <alignment horizontal="center" vertical="center" wrapText="1"/>
    </xf>
    <xf numFmtId="0" fontId="4" fillId="13" borderId="52" xfId="0" applyFont="1" applyFill="1" applyBorder="1" applyAlignment="1">
      <alignment horizontal="center" vertical="center" wrapText="1"/>
    </xf>
    <xf numFmtId="0" fontId="7" fillId="13" borderId="52" xfId="0" applyFont="1" applyFill="1" applyBorder="1" applyAlignment="1">
      <alignment horizontal="center" vertical="center" wrapText="1"/>
    </xf>
    <xf numFmtId="0" fontId="6" fillId="13" borderId="52" xfId="0" applyFont="1" applyFill="1" applyBorder="1" applyAlignment="1">
      <alignment horizontal="center" vertical="center" wrapText="1"/>
    </xf>
    <xf numFmtId="0" fontId="1" fillId="13" borderId="52" xfId="0" applyFont="1" applyFill="1" applyBorder="1" applyAlignment="1">
      <alignment horizontal="center" vertical="center" wrapText="1"/>
    </xf>
    <xf numFmtId="0" fontId="17" fillId="13" borderId="52" xfId="0" applyFont="1" applyFill="1" applyBorder="1" applyAlignment="1">
      <alignment horizontal="center" vertical="center" wrapText="1"/>
    </xf>
    <xf numFmtId="0" fontId="4" fillId="13" borderId="52" xfId="0" applyFont="1" applyFill="1" applyBorder="1" applyAlignment="1">
      <alignment horizontal="center"/>
    </xf>
    <xf numFmtId="0" fontId="17" fillId="13" borderId="52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0" fillId="14" borderId="7" xfId="0" applyFill="1" applyBorder="1" applyAlignment="1">
      <alignment horizontal="center"/>
    </xf>
    <xf numFmtId="0" fontId="20" fillId="14" borderId="7" xfId="0" applyFont="1" applyFill="1" applyBorder="1" applyAlignment="1">
      <alignment wrapText="1"/>
    </xf>
    <xf numFmtId="0" fontId="19" fillId="14" borderId="7" xfId="0" applyFont="1" applyFill="1" applyBorder="1" applyAlignment="1">
      <alignment horizontal="center" vertical="center" wrapText="1"/>
    </xf>
    <xf numFmtId="0" fontId="15" fillId="14" borderId="7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16" borderId="26" xfId="0" applyFont="1" applyFill="1" applyBorder="1" applyAlignment="1">
      <alignment horizontal="center" vertical="center"/>
    </xf>
    <xf numFmtId="0" fontId="5" fillId="16" borderId="25" xfId="0" applyFont="1" applyFill="1" applyBorder="1" applyAlignment="1">
      <alignment horizontal="center" vertical="center" wrapText="1"/>
    </xf>
    <xf numFmtId="0" fontId="14" fillId="16" borderId="8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14" fillId="17" borderId="11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/>
    </xf>
    <xf numFmtId="0" fontId="5" fillId="18" borderId="7" xfId="0" applyFont="1" applyFill="1" applyBorder="1" applyAlignment="1">
      <alignment horizontal="center" vertical="center" wrapText="1"/>
    </xf>
    <xf numFmtId="0" fontId="14" fillId="18" borderId="7" xfId="0" applyFont="1" applyFill="1" applyBorder="1" applyAlignment="1">
      <alignment horizontal="center" vertical="center" wrapText="1"/>
    </xf>
    <xf numFmtId="0" fontId="4" fillId="13" borderId="54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14" fillId="15" borderId="8" xfId="0" applyFont="1" applyFill="1" applyBorder="1" applyAlignment="1">
      <alignment horizontal="center" vertical="center" wrapText="1"/>
    </xf>
    <xf numFmtId="0" fontId="3" fillId="13" borderId="55" xfId="0" applyFont="1" applyFill="1" applyBorder="1" applyAlignment="1">
      <alignment horizontal="center"/>
    </xf>
    <xf numFmtId="0" fontId="5" fillId="17" borderId="56" xfId="0" applyFont="1" applyFill="1" applyBorder="1" applyAlignment="1">
      <alignment horizontal="center" vertical="center" wrapText="1"/>
    </xf>
    <xf numFmtId="0" fontId="0" fillId="0" borderId="57" xfId="0" applyBorder="1"/>
    <xf numFmtId="0" fontId="1" fillId="0" borderId="43" xfId="0" applyFont="1" applyBorder="1" applyAlignment="1">
      <alignment vertical="center"/>
    </xf>
    <xf numFmtId="0" fontId="0" fillId="0" borderId="40" xfId="0" applyBorder="1"/>
    <xf numFmtId="0" fontId="0" fillId="0" borderId="44" xfId="0" applyBorder="1"/>
    <xf numFmtId="0" fontId="6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45" xfId="0" applyFill="1" applyBorder="1"/>
    <xf numFmtId="0" fontId="0" fillId="0" borderId="6" xfId="0" applyFill="1" applyBorder="1"/>
    <xf numFmtId="0" fontId="0" fillId="0" borderId="0" xfId="0" applyFill="1" applyBorder="1" applyAlignment="1">
      <alignment wrapText="1"/>
    </xf>
    <xf numFmtId="0" fontId="1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0" fillId="0" borderId="64" xfId="0" applyBorder="1"/>
    <xf numFmtId="0" fontId="1" fillId="13" borderId="55" xfId="0" applyFont="1" applyFill="1" applyBorder="1" applyAlignment="1">
      <alignment horizontal="center"/>
    </xf>
    <xf numFmtId="0" fontId="4" fillId="13" borderId="66" xfId="0" applyFont="1" applyFill="1" applyBorder="1" applyAlignment="1">
      <alignment horizontal="center" vertical="center" wrapText="1"/>
    </xf>
    <xf numFmtId="0" fontId="0" fillId="0" borderId="65" xfId="0" applyBorder="1"/>
    <xf numFmtId="0" fontId="0" fillId="0" borderId="43" xfId="0" applyFill="1" applyBorder="1"/>
    <xf numFmtId="0" fontId="1" fillId="0" borderId="45" xfId="0" applyFont="1" applyBorder="1"/>
    <xf numFmtId="0" fontId="0" fillId="11" borderId="27" xfId="0" applyFill="1" applyBorder="1"/>
    <xf numFmtId="0" fontId="0" fillId="11" borderId="12" xfId="0" applyFill="1" applyBorder="1"/>
    <xf numFmtId="0" fontId="14" fillId="0" borderId="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Fill="1"/>
    <xf numFmtId="0" fontId="26" fillId="0" borderId="0" xfId="0" applyFont="1" applyBorder="1"/>
    <xf numFmtId="0" fontId="27" fillId="0" borderId="0" xfId="0" applyFont="1" applyAlignment="1">
      <alignment horizontal="center"/>
    </xf>
    <xf numFmtId="0" fontId="27" fillId="7" borderId="7" xfId="0" applyFont="1" applyFill="1" applyBorder="1" applyAlignment="1">
      <alignment horizontal="center"/>
    </xf>
    <xf numFmtId="0" fontId="27" fillId="5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10" borderId="7" xfId="0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24" fillId="7" borderId="67" xfId="0" applyFont="1" applyFill="1" applyBorder="1" applyAlignment="1">
      <alignment horizontal="center" vertical="center" wrapText="1"/>
    </xf>
    <xf numFmtId="0" fontId="5" fillId="7" borderId="6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3" fillId="13" borderId="53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1" fillId="13" borderId="55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 wrapText="1"/>
    </xf>
    <xf numFmtId="0" fontId="9" fillId="19" borderId="3" xfId="0" applyFont="1" applyFill="1" applyBorder="1" applyAlignment="1">
      <alignment horizontal="center" vertical="center" wrapText="1"/>
    </xf>
    <xf numFmtId="0" fontId="9" fillId="19" borderId="4" xfId="0" applyFont="1" applyFill="1" applyBorder="1" applyAlignment="1">
      <alignment horizontal="center" vertical="center" wrapText="1"/>
    </xf>
    <xf numFmtId="0" fontId="8" fillId="19" borderId="4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center" vertical="center" wrapText="1"/>
    </xf>
    <xf numFmtId="0" fontId="14" fillId="19" borderId="1" xfId="0" applyFont="1" applyFill="1" applyBorder="1" applyAlignment="1">
      <alignment horizontal="center" vertical="center" wrapText="1"/>
    </xf>
    <xf numFmtId="0" fontId="5" fillId="19" borderId="5" xfId="0" applyFont="1" applyFill="1" applyBorder="1" applyAlignment="1">
      <alignment horizontal="center" vertical="center" wrapText="1"/>
    </xf>
    <xf numFmtId="0" fontId="5" fillId="19" borderId="4" xfId="0" applyFont="1" applyFill="1" applyBorder="1" applyAlignment="1">
      <alignment horizontal="center" vertical="center" wrapText="1"/>
    </xf>
    <xf numFmtId="0" fontId="14" fillId="19" borderId="4" xfId="0" applyFont="1" applyFill="1" applyBorder="1" applyAlignment="1">
      <alignment horizontal="center" vertical="center" wrapText="1"/>
    </xf>
    <xf numFmtId="0" fontId="14" fillId="19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" fillId="20" borderId="7" xfId="0" applyFont="1" applyFill="1" applyBorder="1"/>
    <xf numFmtId="0" fontId="1" fillId="20" borderId="7" xfId="0" applyFont="1" applyFill="1" applyBorder="1"/>
    <xf numFmtId="0" fontId="28" fillId="20" borderId="7" xfId="0" applyFont="1" applyFill="1" applyBorder="1"/>
    <xf numFmtId="0" fontId="0" fillId="5" borderId="20" xfId="0" applyFill="1" applyBorder="1"/>
    <xf numFmtId="0" fontId="28" fillId="20" borderId="10" xfId="0" applyFont="1" applyFill="1" applyBorder="1"/>
    <xf numFmtId="0" fontId="4" fillId="20" borderId="10" xfId="0" applyFont="1" applyFill="1" applyBorder="1"/>
    <xf numFmtId="0" fontId="1" fillId="20" borderId="10" xfId="0" applyFont="1" applyFill="1" applyBorder="1"/>
    <xf numFmtId="0" fontId="10" fillId="5" borderId="20" xfId="0" applyFont="1" applyFill="1" applyBorder="1" applyAlignment="1">
      <alignment horizontal="center" vertical="center" wrapText="1"/>
    </xf>
    <xf numFmtId="0" fontId="23" fillId="11" borderId="8" xfId="0" applyFont="1" applyFill="1" applyBorder="1"/>
    <xf numFmtId="0" fontId="1" fillId="11" borderId="8" xfId="0" applyFont="1" applyFill="1" applyBorder="1"/>
    <xf numFmtId="0" fontId="28" fillId="20" borderId="10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69" xfId="0" applyFont="1" applyFill="1" applyBorder="1" applyAlignment="1">
      <alignment horizontal="center" vertical="center" wrapText="1"/>
    </xf>
    <xf numFmtId="0" fontId="0" fillId="5" borderId="69" xfId="0" applyFill="1" applyBorder="1" applyAlignment="1">
      <alignment horizontal="center"/>
    </xf>
    <xf numFmtId="0" fontId="20" fillId="5" borderId="2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19" fillId="5" borderId="69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9" fillId="8" borderId="7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20" borderId="7" xfId="0" applyFont="1" applyFill="1" applyBorder="1" applyAlignment="1">
      <alignment horizontal="center"/>
    </xf>
    <xf numFmtId="0" fontId="4" fillId="20" borderId="7" xfId="0" applyFont="1" applyFill="1" applyBorder="1" applyAlignment="1">
      <alignment horizontal="center"/>
    </xf>
    <xf numFmtId="0" fontId="1" fillId="20" borderId="7" xfId="0" applyFont="1" applyFill="1" applyBorder="1" applyAlignment="1">
      <alignment horizontal="center"/>
    </xf>
    <xf numFmtId="0" fontId="17" fillId="20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0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29" fillId="4" borderId="10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7" borderId="8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" fillId="23" borderId="7" xfId="0" applyFont="1" applyFill="1" applyBorder="1" applyAlignment="1">
      <alignment horizontal="center" vertical="center" wrapText="1"/>
    </xf>
    <xf numFmtId="0" fontId="1" fillId="23" borderId="7" xfId="0" applyFont="1" applyFill="1" applyBorder="1" applyAlignment="1">
      <alignment horizontal="center"/>
    </xf>
    <xf numFmtId="0" fontId="1" fillId="23" borderId="39" xfId="0" applyFont="1" applyFill="1" applyBorder="1" applyAlignment="1">
      <alignment horizontal="center" vertical="center" wrapText="1"/>
    </xf>
    <xf numFmtId="0" fontId="1" fillId="23" borderId="25" xfId="0" applyFont="1" applyFill="1" applyBorder="1" applyAlignment="1">
      <alignment horizontal="center" vertical="center" wrapText="1"/>
    </xf>
    <xf numFmtId="0" fontId="1" fillId="23" borderId="20" xfId="0" applyFont="1" applyFill="1" applyBorder="1" applyAlignment="1">
      <alignment horizontal="center" vertical="center" wrapText="1"/>
    </xf>
    <xf numFmtId="0" fontId="1" fillId="23" borderId="8" xfId="0" applyFont="1" applyFill="1" applyBorder="1" applyAlignment="1">
      <alignment horizontal="center" vertical="center" wrapText="1"/>
    </xf>
    <xf numFmtId="0" fontId="10" fillId="23" borderId="7" xfId="0" applyFont="1" applyFill="1" applyBorder="1" applyAlignment="1">
      <alignment horizontal="center" vertical="center" wrapText="1"/>
    </xf>
    <xf numFmtId="0" fontId="1" fillId="23" borderId="7" xfId="0" applyFont="1" applyFill="1" applyBorder="1" applyAlignment="1">
      <alignment vertical="center" wrapText="1"/>
    </xf>
    <xf numFmtId="0" fontId="1" fillId="23" borderId="7" xfId="0" applyFont="1" applyFill="1" applyBorder="1"/>
    <xf numFmtId="0" fontId="0" fillId="0" borderId="0" xfId="0" applyFill="1" applyBorder="1" applyAlignment="1">
      <alignment horizontal="left"/>
    </xf>
    <xf numFmtId="0" fontId="5" fillId="7" borderId="7" xfId="0" applyFont="1" applyFill="1" applyBorder="1" applyAlignment="1">
      <alignment horizontal="center" vertical="center" wrapText="1"/>
    </xf>
    <xf numFmtId="0" fontId="1" fillId="19" borderId="7" xfId="0" applyFont="1" applyFill="1" applyBorder="1" applyAlignment="1">
      <alignment horizontal="center" vertical="center" wrapText="1"/>
    </xf>
    <xf numFmtId="0" fontId="1" fillId="19" borderId="7" xfId="0" applyFont="1" applyFill="1" applyBorder="1" applyAlignment="1">
      <alignment horizontal="center"/>
    </xf>
    <xf numFmtId="0" fontId="1" fillId="19" borderId="39" xfId="0" applyFont="1" applyFill="1" applyBorder="1" applyAlignment="1">
      <alignment horizontal="center" vertical="center" wrapText="1"/>
    </xf>
    <xf numFmtId="0" fontId="1" fillId="19" borderId="25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horizontal="center" vertical="center" wrapText="1"/>
    </xf>
    <xf numFmtId="0" fontId="1" fillId="19" borderId="8" xfId="0" applyFont="1" applyFill="1" applyBorder="1" applyAlignment="1">
      <alignment horizontal="center" vertical="center" wrapText="1"/>
    </xf>
    <xf numFmtId="0" fontId="10" fillId="19" borderId="7" xfId="0" applyFont="1" applyFill="1" applyBorder="1" applyAlignment="1">
      <alignment horizontal="center" vertical="center" wrapText="1"/>
    </xf>
    <xf numFmtId="0" fontId="1" fillId="19" borderId="7" xfId="0" applyFont="1" applyFill="1" applyBorder="1" applyAlignment="1">
      <alignment vertical="center" wrapText="1"/>
    </xf>
    <xf numFmtId="0" fontId="1" fillId="19" borderId="7" xfId="0" applyFont="1" applyFill="1" applyBorder="1"/>
    <xf numFmtId="0" fontId="1" fillId="7" borderId="1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5" fillId="7" borderId="7" xfId="0" applyFont="1" applyFill="1" applyBorder="1" applyAlignment="1">
      <alignment horizontal="center" vertical="center" wrapText="1"/>
    </xf>
    <xf numFmtId="49" fontId="6" fillId="7" borderId="7" xfId="0" applyNumberFormat="1" applyFont="1" applyFill="1" applyBorder="1" applyAlignment="1">
      <alignment horizontal="center" vertical="center" wrapText="1"/>
    </xf>
    <xf numFmtId="0" fontId="28" fillId="20" borderId="10" xfId="0" applyFont="1" applyFill="1" applyBorder="1" applyAlignment="1">
      <alignment horizontal="center"/>
    </xf>
    <xf numFmtId="0" fontId="4" fillId="20" borderId="10" xfId="0" applyFont="1" applyFill="1" applyBorder="1" applyAlignment="1">
      <alignment horizontal="center"/>
    </xf>
    <xf numFmtId="0" fontId="1" fillId="20" borderId="10" xfId="0" applyFont="1" applyFill="1" applyBorder="1" applyAlignment="1">
      <alignment horizontal="center"/>
    </xf>
    <xf numFmtId="0" fontId="28" fillId="20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5" fillId="7" borderId="7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0" borderId="0" xfId="0" applyFont="1"/>
    <xf numFmtId="0" fontId="25" fillId="12" borderId="1" xfId="0" applyFont="1" applyFill="1" applyBorder="1" applyAlignment="1">
      <alignment horizontal="center"/>
    </xf>
    <xf numFmtId="0" fontId="35" fillId="0" borderId="1" xfId="0" applyFont="1" applyBorder="1" applyAlignment="1">
      <alignment vertical="center" wrapText="1"/>
    </xf>
    <xf numFmtId="0" fontId="35" fillId="19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36" fillId="19" borderId="2" xfId="0" applyFont="1" applyFill="1" applyBorder="1" applyAlignment="1">
      <alignment horizontal="center" vertical="center" wrapText="1"/>
    </xf>
    <xf numFmtId="0" fontId="33" fillId="0" borderId="14" xfId="0" applyFont="1" applyBorder="1"/>
    <xf numFmtId="0" fontId="25" fillId="0" borderId="0" xfId="0" applyFont="1" applyAlignment="1">
      <alignment vertical="center"/>
    </xf>
    <xf numFmtId="0" fontId="25" fillId="7" borderId="3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7" borderId="19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25" fillId="7" borderId="7" xfId="0" applyFont="1" applyFill="1" applyBorder="1" applyAlignment="1">
      <alignment horizontal="center"/>
    </xf>
    <xf numFmtId="0" fontId="33" fillId="0" borderId="28" xfId="0" applyFont="1" applyFill="1" applyBorder="1" applyAlignment="1"/>
    <xf numFmtId="0" fontId="25" fillId="0" borderId="3" xfId="0" applyFont="1" applyBorder="1" applyAlignment="1">
      <alignment horizontal="center" vertical="center" wrapText="1"/>
    </xf>
    <xf numFmtId="0" fontId="35" fillId="19" borderId="4" xfId="0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/>
    </xf>
    <xf numFmtId="0" fontId="36" fillId="19" borderId="4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/>
    </xf>
    <xf numFmtId="0" fontId="25" fillId="10" borderId="3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25" fillId="10" borderId="22" xfId="0" applyFont="1" applyFill="1" applyBorder="1" applyAlignment="1">
      <alignment horizontal="center"/>
    </xf>
    <xf numFmtId="0" fontId="41" fillId="0" borderId="4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 vertical="center" wrapText="1"/>
    </xf>
    <xf numFmtId="0" fontId="25" fillId="8" borderId="15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43" fillId="19" borderId="1" xfId="0" applyFont="1" applyFill="1" applyBorder="1" applyAlignment="1">
      <alignment horizontal="center" vertical="center" wrapText="1"/>
    </xf>
    <xf numFmtId="0" fontId="43" fillId="19" borderId="2" xfId="0" applyFont="1" applyFill="1" applyBorder="1" applyAlignment="1">
      <alignment horizontal="center" vertical="center" wrapText="1"/>
    </xf>
    <xf numFmtId="0" fontId="44" fillId="19" borderId="2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3" fillId="19" borderId="3" xfId="0" applyFont="1" applyFill="1" applyBorder="1" applyAlignment="1">
      <alignment horizontal="center" vertical="center" wrapText="1"/>
    </xf>
    <xf numFmtId="0" fontId="43" fillId="19" borderId="4" xfId="0" applyFont="1" applyFill="1" applyBorder="1" applyAlignment="1">
      <alignment horizontal="center" vertical="center" wrapText="1"/>
    </xf>
    <xf numFmtId="0" fontId="44" fillId="19" borderId="4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6" fillId="19" borderId="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3" fillId="0" borderId="13" xfId="0" applyFont="1" applyBorder="1"/>
    <xf numFmtId="0" fontId="25" fillId="5" borderId="3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/>
    </xf>
    <xf numFmtId="0" fontId="25" fillId="0" borderId="1" xfId="0" applyFont="1" applyBorder="1" applyAlignment="1">
      <alignment vertical="center" wrapText="1"/>
    </xf>
    <xf numFmtId="0" fontId="25" fillId="6" borderId="3" xfId="0" applyFont="1" applyFill="1" applyBorder="1" applyAlignment="1">
      <alignment vertical="center" wrapText="1"/>
    </xf>
    <xf numFmtId="0" fontId="45" fillId="0" borderId="3" xfId="0" applyFont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/>
    </xf>
    <xf numFmtId="0" fontId="35" fillId="19" borderId="5" xfId="0" applyFont="1" applyFill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33" fillId="0" borderId="0" xfId="0" applyFont="1" applyBorder="1"/>
    <xf numFmtId="0" fontId="35" fillId="7" borderId="2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37" fillId="7" borderId="10" xfId="0" applyFont="1" applyFill="1" applyBorder="1" applyAlignment="1">
      <alignment horizontal="center" vertical="center" wrapText="1"/>
    </xf>
    <xf numFmtId="0" fontId="38" fillId="7" borderId="10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37" fillId="7" borderId="7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49" fontId="40" fillId="7" borderId="7" xfId="0" applyNumberFormat="1" applyFont="1" applyFill="1" applyBorder="1" applyAlignment="1">
      <alignment horizontal="center" vertical="center" wrapText="1"/>
    </xf>
    <xf numFmtId="0" fontId="35" fillId="7" borderId="7" xfId="0" applyFont="1" applyFill="1" applyBorder="1" applyAlignment="1">
      <alignment horizontal="center" vertical="center" wrapText="1"/>
    </xf>
    <xf numFmtId="0" fontId="40" fillId="7" borderId="7" xfId="0" applyFont="1" applyFill="1" applyBorder="1" applyAlignment="1">
      <alignment horizontal="center" vertical="center" wrapText="1"/>
    </xf>
    <xf numFmtId="0" fontId="37" fillId="7" borderId="7" xfId="0" applyFont="1" applyFill="1" applyBorder="1" applyAlignment="1">
      <alignment horizontal="center"/>
    </xf>
    <xf numFmtId="0" fontId="38" fillId="7" borderId="7" xfId="0" applyFont="1" applyFill="1" applyBorder="1" applyAlignment="1">
      <alignment horizontal="center"/>
    </xf>
    <xf numFmtId="0" fontId="41" fillId="7" borderId="7" xfId="0" applyFont="1" applyFill="1" applyBorder="1" applyAlignment="1">
      <alignment horizontal="center" vertical="center" wrapText="1"/>
    </xf>
    <xf numFmtId="0" fontId="46" fillId="11" borderId="7" xfId="0" applyFont="1" applyFill="1" applyBorder="1"/>
    <xf numFmtId="0" fontId="25" fillId="11" borderId="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25" fillId="2" borderId="20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38" fillId="2" borderId="39" xfId="0" applyFont="1" applyFill="1" applyBorder="1" applyAlignment="1">
      <alignment horizontal="center" vertical="center" wrapText="1"/>
    </xf>
    <xf numFmtId="0" fontId="40" fillId="2" borderId="39" xfId="0" applyFont="1" applyFill="1" applyBorder="1" applyAlignment="1">
      <alignment horizontal="center" vertical="center" wrapText="1"/>
    </xf>
    <xf numFmtId="0" fontId="37" fillId="2" borderId="39" xfId="0" applyFont="1" applyFill="1" applyBorder="1" applyAlignment="1">
      <alignment horizontal="center" vertical="center" wrapText="1"/>
    </xf>
    <xf numFmtId="0" fontId="41" fillId="2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38" fillId="3" borderId="10" xfId="0" applyFont="1" applyFill="1" applyBorder="1" applyAlignment="1">
      <alignment horizontal="center" vertical="center" wrapText="1"/>
    </xf>
    <xf numFmtId="0" fontId="40" fillId="3" borderId="10" xfId="0" applyFont="1" applyFill="1" applyBorder="1" applyAlignment="1">
      <alignment horizontal="center" vertical="center" wrapText="1"/>
    </xf>
    <xf numFmtId="0" fontId="37" fillId="3" borderId="39" xfId="0" applyFont="1" applyFill="1" applyBorder="1" applyAlignment="1">
      <alignment horizontal="center" vertical="center" wrapText="1"/>
    </xf>
    <xf numFmtId="0" fontId="41" fillId="3" borderId="0" xfId="0" applyFont="1" applyFill="1" applyBorder="1" applyAlignment="1">
      <alignment horizontal="center" vertical="center" wrapText="1"/>
    </xf>
    <xf numFmtId="0" fontId="33" fillId="0" borderId="28" xfId="0" applyFont="1" applyBorder="1"/>
    <xf numFmtId="0" fontId="25" fillId="3" borderId="7" xfId="0" applyFont="1" applyFill="1" applyBorder="1" applyAlignment="1">
      <alignment horizontal="center" vertical="center" wrapText="1"/>
    </xf>
    <xf numFmtId="0" fontId="38" fillId="3" borderId="21" xfId="0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 wrapText="1"/>
    </xf>
    <xf numFmtId="0" fontId="41" fillId="3" borderId="11" xfId="0" applyFont="1" applyFill="1" applyBorder="1" applyAlignment="1">
      <alignment horizontal="center" vertical="center" wrapText="1"/>
    </xf>
    <xf numFmtId="0" fontId="25" fillId="8" borderId="20" xfId="0" applyFont="1" applyFill="1" applyBorder="1" applyAlignment="1">
      <alignment vertical="center" wrapText="1"/>
    </xf>
    <xf numFmtId="0" fontId="35" fillId="8" borderId="1" xfId="0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0" fontId="38" fillId="8" borderId="10" xfId="0" applyFont="1" applyFill="1" applyBorder="1" applyAlignment="1">
      <alignment horizontal="center" vertical="center" wrapText="1"/>
    </xf>
    <xf numFmtId="0" fontId="40" fillId="8" borderId="10" xfId="0" applyFont="1" applyFill="1" applyBorder="1" applyAlignment="1">
      <alignment horizontal="center" vertical="center" wrapText="1"/>
    </xf>
    <xf numFmtId="0" fontId="37" fillId="8" borderId="10" xfId="0" applyFont="1" applyFill="1" applyBorder="1" applyAlignment="1">
      <alignment horizontal="center" vertical="center" wrapText="1"/>
    </xf>
    <xf numFmtId="0" fontId="41" fillId="8" borderId="10" xfId="0" applyFont="1" applyFill="1" applyBorder="1" applyAlignment="1">
      <alignment horizontal="center" vertical="center" wrapText="1"/>
    </xf>
    <xf numFmtId="0" fontId="25" fillId="4" borderId="28" xfId="0" applyFont="1" applyFill="1" applyBorder="1" applyAlignment="1">
      <alignment vertical="center" wrapText="1"/>
    </xf>
    <xf numFmtId="0" fontId="35" fillId="4" borderId="69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38" fillId="4" borderId="10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47" fillId="4" borderId="10" xfId="0" applyFont="1" applyFill="1" applyBorder="1" applyAlignment="1">
      <alignment horizontal="center" vertical="center" wrapText="1"/>
    </xf>
    <xf numFmtId="0" fontId="25" fillId="4" borderId="39" xfId="0" applyFont="1" applyFill="1" applyBorder="1" applyAlignment="1">
      <alignment horizontal="center" vertical="center" wrapText="1"/>
    </xf>
    <xf numFmtId="0" fontId="38" fillId="4" borderId="39" xfId="0" applyFont="1" applyFill="1" applyBorder="1" applyAlignment="1">
      <alignment horizontal="center" vertical="center" wrapText="1"/>
    </xf>
    <xf numFmtId="0" fontId="37" fillId="4" borderId="39" xfId="0" applyFont="1" applyFill="1" applyBorder="1" applyAlignment="1">
      <alignment horizontal="center" vertical="center" wrapText="1"/>
    </xf>
    <xf numFmtId="0" fontId="47" fillId="4" borderId="7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  <xf numFmtId="0" fontId="38" fillId="4" borderId="7" xfId="0" applyFont="1" applyFill="1" applyBorder="1" applyAlignment="1">
      <alignment horizontal="center" vertical="center" wrapText="1"/>
    </xf>
    <xf numFmtId="0" fontId="37" fillId="4" borderId="7" xfId="0" applyFont="1" applyFill="1" applyBorder="1" applyAlignment="1">
      <alignment horizontal="center" vertical="center" wrapText="1"/>
    </xf>
    <xf numFmtId="0" fontId="33" fillId="5" borderId="20" xfId="0" applyFont="1" applyFill="1" applyBorder="1"/>
    <xf numFmtId="0" fontId="33" fillId="5" borderId="69" xfId="0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/>
    </xf>
    <xf numFmtId="0" fontId="48" fillId="5" borderId="2" xfId="0" applyFont="1" applyFill="1" applyBorder="1" applyAlignment="1">
      <alignment wrapText="1"/>
    </xf>
    <xf numFmtId="0" fontId="25" fillId="5" borderId="7" xfId="0" applyFont="1" applyFill="1" applyBorder="1" applyAlignment="1">
      <alignment horizontal="center"/>
    </xf>
    <xf numFmtId="0" fontId="49" fillId="20" borderId="10" xfId="0" applyFont="1" applyFill="1" applyBorder="1" applyAlignment="1">
      <alignment horizontal="center"/>
    </xf>
    <xf numFmtId="0" fontId="38" fillId="20" borderId="10" xfId="0" applyFont="1" applyFill="1" applyBorder="1" applyAlignment="1">
      <alignment horizontal="center"/>
    </xf>
    <xf numFmtId="0" fontId="25" fillId="20" borderId="1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top" wrapText="1"/>
    </xf>
    <xf numFmtId="0" fontId="49" fillId="20" borderId="7" xfId="0" applyFont="1" applyFill="1" applyBorder="1" applyAlignment="1">
      <alignment horizontal="center"/>
    </xf>
    <xf numFmtId="0" fontId="38" fillId="20" borderId="7" xfId="0" applyFont="1" applyFill="1" applyBorder="1" applyAlignment="1">
      <alignment horizontal="center"/>
    </xf>
    <xf numFmtId="0" fontId="25" fillId="20" borderId="7" xfId="0" applyFont="1" applyFill="1" applyBorder="1" applyAlignment="1">
      <alignment horizontal="center"/>
    </xf>
    <xf numFmtId="0" fontId="50" fillId="11" borderId="7" xfId="0" applyFont="1" applyFill="1" applyBorder="1"/>
    <xf numFmtId="0" fontId="25" fillId="11" borderId="7" xfId="0" applyFont="1" applyFill="1" applyBorder="1"/>
    <xf numFmtId="0" fontId="25" fillId="0" borderId="0" xfId="0" applyFont="1" applyFill="1" applyBorder="1"/>
    <xf numFmtId="0" fontId="50" fillId="11" borderId="8" xfId="0" applyFont="1" applyFill="1" applyBorder="1"/>
    <xf numFmtId="0" fontId="25" fillId="11" borderId="8" xfId="0" applyFont="1" applyFill="1" applyBorder="1"/>
    <xf numFmtId="0" fontId="27" fillId="5" borderId="20" xfId="0" applyFont="1" applyFill="1" applyBorder="1" applyAlignment="1">
      <alignment horizontal="center" vertical="center" wrapText="1"/>
    </xf>
    <xf numFmtId="0" fontId="27" fillId="5" borderId="69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44" fillId="5" borderId="7" xfId="0" applyFont="1" applyFill="1" applyBorder="1" applyAlignment="1">
      <alignment vertical="center" wrapText="1"/>
    </xf>
    <xf numFmtId="0" fontId="49" fillId="20" borderId="10" xfId="0" applyFont="1" applyFill="1" applyBorder="1" applyAlignment="1">
      <alignment horizontal="center" vertical="center" wrapText="1"/>
    </xf>
    <xf numFmtId="0" fontId="25" fillId="6" borderId="25" xfId="0" applyFont="1" applyFill="1" applyBorder="1" applyAlignment="1">
      <alignment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25" fillId="6" borderId="27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vertical="center" wrapText="1"/>
    </xf>
    <xf numFmtId="0" fontId="38" fillId="6" borderId="29" xfId="0" applyFont="1" applyFill="1" applyBorder="1" applyAlignment="1">
      <alignment horizontal="center" vertical="center" wrapText="1"/>
    </xf>
    <xf numFmtId="0" fontId="37" fillId="6" borderId="29" xfId="0" applyFont="1" applyFill="1" applyBorder="1" applyAlignment="1">
      <alignment horizontal="center" vertical="center" wrapText="1"/>
    </xf>
    <xf numFmtId="0" fontId="51" fillId="6" borderId="29" xfId="0" applyFont="1" applyFill="1" applyBorder="1" applyAlignment="1">
      <alignment horizontal="center" vertical="center" wrapText="1"/>
    </xf>
    <xf numFmtId="0" fontId="25" fillId="6" borderId="7" xfId="0" applyFont="1" applyFill="1" applyBorder="1"/>
    <xf numFmtId="0" fontId="38" fillId="6" borderId="39" xfId="0" applyFont="1" applyFill="1" applyBorder="1" applyAlignment="1">
      <alignment horizontal="center" vertical="center" wrapText="1"/>
    </xf>
    <xf numFmtId="0" fontId="40" fillId="6" borderId="29" xfId="0" applyFont="1" applyFill="1" applyBorder="1" applyAlignment="1">
      <alignment horizontal="center" vertical="center" wrapText="1"/>
    </xf>
    <xf numFmtId="0" fontId="38" fillId="6" borderId="7" xfId="0" applyFont="1" applyFill="1" applyBorder="1" applyAlignment="1">
      <alignment horizontal="center" vertical="center" wrapText="1"/>
    </xf>
    <xf numFmtId="0" fontId="40" fillId="6" borderId="11" xfId="0" applyFont="1" applyFill="1" applyBorder="1" applyAlignment="1">
      <alignment horizontal="center" vertical="center" wrapText="1"/>
    </xf>
    <xf numFmtId="0" fontId="37" fillId="6" borderId="11" xfId="0" applyFont="1" applyFill="1" applyBorder="1" applyAlignment="1">
      <alignment horizontal="center" vertical="center" wrapText="1"/>
    </xf>
    <xf numFmtId="0" fontId="51" fillId="6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5" fillId="7" borderId="7" xfId="0" applyFont="1" applyFill="1" applyBorder="1" applyAlignment="1">
      <alignment horizontal="center" vertical="center" wrapText="1"/>
    </xf>
    <xf numFmtId="0" fontId="25" fillId="5" borderId="15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0" fontId="37" fillId="0" borderId="6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0" fillId="0" borderId="7" xfId="0" applyBorder="1"/>
    <xf numFmtId="0" fontId="1" fillId="0" borderId="7" xfId="0" applyFont="1" applyBorder="1"/>
    <xf numFmtId="0" fontId="0" fillId="0" borderId="0" xfId="0" applyFill="1" applyBorder="1" applyAlignment="1">
      <alignment horizontal="left"/>
    </xf>
    <xf numFmtId="0" fontId="5" fillId="7" borderId="7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top" wrapText="1"/>
    </xf>
    <xf numFmtId="0" fontId="0" fillId="5" borderId="26" xfId="0" applyFill="1" applyBorder="1" applyAlignment="1">
      <alignment horizontal="center" vertical="top" wrapText="1"/>
    </xf>
    <xf numFmtId="0" fontId="0" fillId="5" borderId="27" xfId="0" applyFill="1" applyBorder="1" applyAlignment="1">
      <alignment horizontal="center" vertical="top" wrapText="1"/>
    </xf>
    <xf numFmtId="0" fontId="0" fillId="5" borderId="30" xfId="0" applyFill="1" applyBorder="1" applyAlignment="1">
      <alignment horizontal="center" vertical="top" wrapText="1"/>
    </xf>
    <xf numFmtId="0" fontId="0" fillId="5" borderId="13" xfId="0" applyFill="1" applyBorder="1" applyAlignment="1">
      <alignment horizontal="center" vertical="top" wrapText="1"/>
    </xf>
    <xf numFmtId="0" fontId="0" fillId="5" borderId="12" xfId="0" applyFill="1" applyBorder="1" applyAlignment="1">
      <alignment horizontal="center" vertical="top" wrapText="1"/>
    </xf>
    <xf numFmtId="0" fontId="0" fillId="6" borderId="25" xfId="0" applyFill="1" applyBorder="1" applyAlignment="1">
      <alignment horizontal="left" vertical="center" wrapText="1"/>
    </xf>
    <xf numFmtId="0" fontId="0" fillId="6" borderId="26" xfId="0" applyFill="1" applyBorder="1" applyAlignment="1">
      <alignment horizontal="left" vertical="center" wrapText="1"/>
    </xf>
    <xf numFmtId="0" fontId="0" fillId="6" borderId="27" xfId="0" applyFill="1" applyBorder="1" applyAlignment="1">
      <alignment horizontal="left" vertical="center" wrapText="1"/>
    </xf>
    <xf numFmtId="0" fontId="0" fillId="6" borderId="30" xfId="0" applyFill="1" applyBorder="1" applyAlignment="1">
      <alignment horizontal="left" vertical="center" wrapText="1"/>
    </xf>
    <xf numFmtId="0" fontId="0" fillId="6" borderId="13" xfId="0" applyFill="1" applyBorder="1" applyAlignment="1">
      <alignment horizontal="left" vertical="center" wrapText="1"/>
    </xf>
    <xf numFmtId="0" fontId="0" fillId="6" borderId="12" xfId="0" applyFill="1" applyBorder="1" applyAlignment="1">
      <alignment horizontal="left" vertical="center" wrapText="1"/>
    </xf>
    <xf numFmtId="0" fontId="0" fillId="7" borderId="25" xfId="0" applyFill="1" applyBorder="1" applyAlignment="1">
      <alignment horizontal="left" vertical="center" wrapText="1"/>
    </xf>
    <xf numFmtId="0" fontId="0" fillId="7" borderId="26" xfId="0" applyFill="1" applyBorder="1" applyAlignment="1">
      <alignment horizontal="left" vertical="center" wrapText="1"/>
    </xf>
    <xf numFmtId="0" fontId="0" fillId="7" borderId="27" xfId="0" applyFill="1" applyBorder="1" applyAlignment="1">
      <alignment horizontal="left" vertical="center" wrapText="1"/>
    </xf>
    <xf numFmtId="0" fontId="0" fillId="7" borderId="30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  <xf numFmtId="0" fontId="0" fillId="7" borderId="12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0" fillId="2" borderId="30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left" vertical="top" wrapText="1"/>
    </xf>
    <xf numFmtId="0" fontId="0" fillId="8" borderId="7" xfId="0" applyFill="1" applyBorder="1" applyAlignment="1">
      <alignment horizontal="left"/>
    </xf>
    <xf numFmtId="0" fontId="0" fillId="4" borderId="2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1" fillId="8" borderId="21" xfId="0" applyFont="1" applyFill="1" applyBorder="1" applyAlignment="1">
      <alignment horizontal="left"/>
    </xf>
    <xf numFmtId="0" fontId="1" fillId="8" borderId="11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0" fillId="4" borderId="28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8" borderId="58" xfId="0" applyFill="1" applyBorder="1" applyAlignment="1">
      <alignment horizontal="center" vertical="top" wrapText="1"/>
    </xf>
    <xf numFmtId="0" fontId="0" fillId="8" borderId="59" xfId="0" applyFill="1" applyBorder="1" applyAlignment="1">
      <alignment horizontal="center" vertical="top" wrapText="1"/>
    </xf>
    <xf numFmtId="0" fontId="0" fillId="8" borderId="60" xfId="0" applyFill="1" applyBorder="1" applyAlignment="1">
      <alignment horizontal="center" vertical="top" wrapText="1"/>
    </xf>
    <xf numFmtId="0" fontId="0" fillId="8" borderId="61" xfId="0" applyFill="1" applyBorder="1" applyAlignment="1">
      <alignment horizontal="center" vertical="top" wrapText="1"/>
    </xf>
    <xf numFmtId="0" fontId="0" fillId="8" borderId="62" xfId="0" applyFill="1" applyBorder="1" applyAlignment="1">
      <alignment horizontal="center" vertical="top" wrapText="1"/>
    </xf>
    <xf numFmtId="0" fontId="0" fillId="8" borderId="63" xfId="0" applyFill="1" applyBorder="1" applyAlignment="1">
      <alignment horizontal="center" vertical="top" wrapText="1"/>
    </xf>
    <xf numFmtId="0" fontId="0" fillId="6" borderId="38" xfId="0" applyFill="1" applyBorder="1" applyAlignment="1">
      <alignment horizontal="left" vertical="top" wrapText="1"/>
    </xf>
    <xf numFmtId="0" fontId="0" fillId="6" borderId="26" xfId="0" applyFill="1" applyBorder="1" applyAlignment="1">
      <alignment horizontal="left" vertical="top" wrapText="1"/>
    </xf>
    <xf numFmtId="0" fontId="0" fillId="6" borderId="46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1" fillId="5" borderId="48" xfId="0" applyFont="1" applyFill="1" applyBorder="1" applyAlignment="1">
      <alignment horizontal="left"/>
    </xf>
    <xf numFmtId="0" fontId="1" fillId="5" borderId="40" xfId="0" applyFont="1" applyFill="1" applyBorder="1" applyAlignment="1">
      <alignment horizontal="left"/>
    </xf>
    <xf numFmtId="0" fontId="1" fillId="5" borderId="49" xfId="0" applyFont="1" applyFill="1" applyBorder="1" applyAlignment="1">
      <alignment horizontal="left"/>
    </xf>
    <xf numFmtId="0" fontId="0" fillId="5" borderId="38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0" fillId="5" borderId="27" xfId="0" applyFill="1" applyBorder="1" applyAlignment="1">
      <alignment horizontal="left" vertical="top" wrapText="1"/>
    </xf>
    <xf numFmtId="0" fontId="0" fillId="5" borderId="46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33" xfId="0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left"/>
    </xf>
    <xf numFmtId="0" fontId="1" fillId="6" borderId="21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0" fillId="8" borderId="38" xfId="0" applyFill="1" applyBorder="1" applyAlignment="1">
      <alignment horizontal="left" vertical="center" wrapText="1"/>
    </xf>
    <xf numFmtId="0" fontId="0" fillId="8" borderId="26" xfId="0" applyFill="1" applyBorder="1" applyAlignment="1">
      <alignment horizontal="left" vertical="center" wrapText="1"/>
    </xf>
    <xf numFmtId="0" fontId="0" fillId="8" borderId="46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7" borderId="38" xfId="0" applyFill="1" applyBorder="1" applyAlignment="1">
      <alignment horizontal="left" vertical="center" wrapText="1"/>
    </xf>
    <xf numFmtId="0" fontId="0" fillId="7" borderId="46" xfId="0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 wrapText="1"/>
    </xf>
    <xf numFmtId="0" fontId="0" fillId="7" borderId="33" xfId="0" applyFill="1" applyBorder="1" applyAlignment="1">
      <alignment horizontal="left" vertical="center" wrapText="1"/>
    </xf>
    <xf numFmtId="0" fontId="17" fillId="2" borderId="48" xfId="0" applyFont="1" applyFill="1" applyBorder="1" applyAlignment="1">
      <alignment horizontal="left"/>
    </xf>
    <xf numFmtId="0" fontId="17" fillId="2" borderId="40" xfId="0" applyFont="1" applyFill="1" applyBorder="1" applyAlignment="1">
      <alignment horizontal="left"/>
    </xf>
    <xf numFmtId="0" fontId="17" fillId="2" borderId="49" xfId="0" applyFont="1" applyFill="1" applyBorder="1" applyAlignment="1">
      <alignment horizontal="left"/>
    </xf>
    <xf numFmtId="0" fontId="1" fillId="3" borderId="48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0" fillId="10" borderId="38" xfId="0" applyFill="1" applyBorder="1" applyAlignment="1">
      <alignment horizontal="left" vertical="top" wrapText="1"/>
    </xf>
    <xf numFmtId="0" fontId="0" fillId="10" borderId="26" xfId="0" applyFill="1" applyBorder="1" applyAlignment="1">
      <alignment horizontal="left" vertical="top" wrapText="1"/>
    </xf>
    <xf numFmtId="0" fontId="0" fillId="10" borderId="46" xfId="0" applyFill="1" applyBorder="1" applyAlignment="1">
      <alignment horizontal="left" vertical="top" wrapText="1"/>
    </xf>
    <xf numFmtId="0" fontId="0" fillId="10" borderId="9" xfId="0" applyFill="1" applyBorder="1" applyAlignment="1">
      <alignment horizontal="left" vertical="top" wrapText="1"/>
    </xf>
    <xf numFmtId="0" fontId="1" fillId="8" borderId="48" xfId="0" applyFont="1" applyFill="1" applyBorder="1" applyAlignment="1">
      <alignment horizontal="left"/>
    </xf>
    <xf numFmtId="0" fontId="1" fillId="8" borderId="40" xfId="0" applyFont="1" applyFill="1" applyBorder="1" applyAlignment="1">
      <alignment horizontal="left"/>
    </xf>
    <xf numFmtId="0" fontId="1" fillId="8" borderId="49" xfId="0" applyFont="1" applyFill="1" applyBorder="1" applyAlignment="1">
      <alignment horizontal="left"/>
    </xf>
    <xf numFmtId="0" fontId="1" fillId="7" borderId="48" xfId="0" applyFont="1" applyFill="1" applyBorder="1" applyAlignment="1">
      <alignment horizontal="left"/>
    </xf>
    <xf numFmtId="0" fontId="1" fillId="7" borderId="40" xfId="0" applyFont="1" applyFill="1" applyBorder="1" applyAlignment="1">
      <alignment horizontal="left"/>
    </xf>
    <xf numFmtId="0" fontId="1" fillId="7" borderId="49" xfId="0" applyFont="1" applyFill="1" applyBorder="1" applyAlignment="1">
      <alignment horizontal="left"/>
    </xf>
    <xf numFmtId="0" fontId="1" fillId="4" borderId="48" xfId="0" applyFont="1" applyFill="1" applyBorder="1" applyAlignment="1">
      <alignment horizontal="left"/>
    </xf>
    <xf numFmtId="0" fontId="1" fillId="4" borderId="40" xfId="0" applyFont="1" applyFill="1" applyBorder="1" applyAlignment="1">
      <alignment horizontal="left"/>
    </xf>
    <xf numFmtId="0" fontId="1" fillId="4" borderId="49" xfId="0" applyFont="1" applyFill="1" applyBorder="1" applyAlignment="1">
      <alignment horizontal="left"/>
    </xf>
    <xf numFmtId="0" fontId="0" fillId="4" borderId="38" xfId="0" applyFill="1" applyBorder="1" applyAlignment="1">
      <alignment horizontal="left" vertical="center" wrapText="1"/>
    </xf>
    <xf numFmtId="0" fontId="0" fillId="4" borderId="26" xfId="0" applyFill="1" applyBorder="1" applyAlignment="1">
      <alignment horizontal="left" vertical="center" wrapText="1"/>
    </xf>
    <xf numFmtId="0" fontId="0" fillId="4" borderId="46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1" fillId="6" borderId="48" xfId="0" applyFont="1" applyFill="1" applyBorder="1" applyAlignment="1">
      <alignment horizontal="left"/>
    </xf>
    <xf numFmtId="0" fontId="1" fillId="6" borderId="40" xfId="0" applyFont="1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9" borderId="69" xfId="0" applyFont="1" applyFill="1" applyBorder="1" applyAlignment="1">
      <alignment horizontal="center"/>
    </xf>
    <xf numFmtId="0" fontId="0" fillId="9" borderId="70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6" borderId="21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8" borderId="11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0" fillId="7" borderId="20" xfId="0" applyFill="1" applyBorder="1" applyAlignment="1">
      <alignment horizontal="left"/>
    </xf>
    <xf numFmtId="0" fontId="0" fillId="7" borderId="21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10" borderId="7" xfId="0" applyFill="1" applyBorder="1" applyAlignment="1">
      <alignment horizontal="left" vertical="top" wrapText="1"/>
    </xf>
    <xf numFmtId="0" fontId="0" fillId="5" borderId="25" xfId="0" applyFill="1" applyBorder="1" applyAlignment="1">
      <alignment horizontal="left" vertical="top" wrapText="1"/>
    </xf>
    <xf numFmtId="0" fontId="0" fillId="5" borderId="28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29" xfId="0" applyFill="1" applyBorder="1" applyAlignment="1">
      <alignment horizontal="left" vertical="top" wrapText="1"/>
    </xf>
    <xf numFmtId="0" fontId="0" fillId="5" borderId="30" xfId="0" applyFill="1" applyBorder="1" applyAlignment="1">
      <alignment horizontal="left" vertical="top" wrapText="1"/>
    </xf>
    <xf numFmtId="0" fontId="0" fillId="5" borderId="13" xfId="0" applyFill="1" applyBorder="1" applyAlignment="1">
      <alignment horizontal="left" vertical="top" wrapText="1"/>
    </xf>
    <xf numFmtId="0" fontId="0" fillId="5" borderId="12" xfId="0" applyFill="1" applyBorder="1" applyAlignment="1">
      <alignment horizontal="left" vertical="top" wrapText="1"/>
    </xf>
    <xf numFmtId="0" fontId="0" fillId="6" borderId="26" xfId="0" applyFill="1" applyBorder="1" applyAlignment="1">
      <alignment horizontal="left"/>
    </xf>
    <xf numFmtId="0" fontId="0" fillId="6" borderId="27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8" borderId="20" xfId="0" applyFill="1" applyBorder="1" applyAlignment="1">
      <alignment horizontal="left"/>
    </xf>
    <xf numFmtId="0" fontId="0" fillId="8" borderId="26" xfId="0" applyFill="1" applyBorder="1" applyAlignment="1">
      <alignment horizontal="left"/>
    </xf>
    <xf numFmtId="0" fontId="0" fillId="8" borderId="27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0" fillId="6" borderId="48" xfId="0" applyFill="1" applyBorder="1" applyAlignment="1">
      <alignment horizontal="left"/>
    </xf>
    <xf numFmtId="0" fontId="0" fillId="6" borderId="40" xfId="0" applyFill="1" applyBorder="1" applyAlignment="1">
      <alignment horizontal="left"/>
    </xf>
    <xf numFmtId="0" fontId="12" fillId="7" borderId="25" xfId="0" applyFont="1" applyFill="1" applyBorder="1" applyAlignment="1">
      <alignment horizontal="left"/>
    </xf>
    <xf numFmtId="0" fontId="12" fillId="7" borderId="27" xfId="0" applyFont="1" applyFill="1" applyBorder="1" applyAlignment="1">
      <alignment horizontal="left"/>
    </xf>
    <xf numFmtId="0" fontId="0" fillId="5" borderId="48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9" xfId="0" applyFill="1" applyBorder="1" applyAlignment="1">
      <alignment horizontal="left"/>
    </xf>
    <xf numFmtId="0" fontId="0" fillId="8" borderId="48" xfId="0" applyFill="1" applyBorder="1" applyAlignment="1">
      <alignment horizontal="left"/>
    </xf>
    <xf numFmtId="0" fontId="0" fillId="8" borderId="40" xfId="0" applyFill="1" applyBorder="1" applyAlignment="1">
      <alignment horizontal="left"/>
    </xf>
    <xf numFmtId="0" fontId="0" fillId="8" borderId="49" xfId="0" applyFill="1" applyBorder="1" applyAlignment="1">
      <alignment horizontal="left"/>
    </xf>
    <xf numFmtId="0" fontId="0" fillId="4" borderId="48" xfId="0" applyFill="1" applyBorder="1" applyAlignment="1">
      <alignment horizontal="left"/>
    </xf>
    <xf numFmtId="0" fontId="0" fillId="4" borderId="40" xfId="0" applyFill="1" applyBorder="1" applyAlignment="1">
      <alignment horizontal="left"/>
    </xf>
    <xf numFmtId="0" fontId="0" fillId="4" borderId="49" xfId="0" applyFill="1" applyBorder="1" applyAlignment="1">
      <alignment horizontal="left"/>
    </xf>
    <xf numFmtId="0" fontId="12" fillId="2" borderId="48" xfId="0" applyFont="1" applyFill="1" applyBorder="1" applyAlignment="1">
      <alignment horizontal="left"/>
    </xf>
    <xf numFmtId="0" fontId="12" fillId="2" borderId="40" xfId="0" applyFont="1" applyFill="1" applyBorder="1" applyAlignment="1">
      <alignment horizontal="left"/>
    </xf>
    <xf numFmtId="0" fontId="12" fillId="2" borderId="49" xfId="0" applyFont="1" applyFill="1" applyBorder="1" applyAlignment="1">
      <alignment horizontal="left"/>
    </xf>
    <xf numFmtId="0" fontId="0" fillId="7" borderId="48" xfId="0" applyFill="1" applyBorder="1" applyAlignment="1">
      <alignment horizontal="left"/>
    </xf>
    <xf numFmtId="0" fontId="0" fillId="7" borderId="40" xfId="0" applyFill="1" applyBorder="1" applyAlignment="1">
      <alignment horizontal="left"/>
    </xf>
    <xf numFmtId="0" fontId="0" fillId="7" borderId="49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7" borderId="11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31" fillId="7" borderId="25" xfId="0" applyFont="1" applyFill="1" applyBorder="1" applyAlignment="1">
      <alignment horizontal="left" vertical="center" wrapText="1"/>
    </xf>
    <xf numFmtId="0" fontId="31" fillId="7" borderId="26" xfId="0" applyFont="1" applyFill="1" applyBorder="1" applyAlignment="1">
      <alignment horizontal="left" vertical="center" wrapText="1"/>
    </xf>
    <xf numFmtId="0" fontId="31" fillId="7" borderId="27" xfId="0" applyFont="1" applyFill="1" applyBorder="1" applyAlignment="1">
      <alignment horizontal="left" vertical="center" wrapText="1"/>
    </xf>
    <xf numFmtId="0" fontId="31" fillId="7" borderId="30" xfId="0" applyFont="1" applyFill="1" applyBorder="1" applyAlignment="1">
      <alignment horizontal="left" vertical="center" wrapText="1"/>
    </xf>
    <xf numFmtId="0" fontId="31" fillId="7" borderId="13" xfId="0" applyFont="1" applyFill="1" applyBorder="1" applyAlignment="1">
      <alignment horizontal="left" vertical="center" wrapText="1"/>
    </xf>
    <xf numFmtId="0" fontId="31" fillId="7" borderId="12" xfId="0" applyFont="1" applyFill="1" applyBorder="1" applyAlignment="1">
      <alignment horizontal="left" vertical="center" wrapText="1"/>
    </xf>
    <xf numFmtId="0" fontId="1" fillId="21" borderId="69" xfId="0" applyFont="1" applyFill="1" applyBorder="1" applyAlignment="1">
      <alignment horizontal="center"/>
    </xf>
    <xf numFmtId="0" fontId="1" fillId="21" borderId="70" xfId="0" applyFont="1" applyFill="1" applyBorder="1" applyAlignment="1">
      <alignment horizontal="center"/>
    </xf>
    <xf numFmtId="0" fontId="1" fillId="21" borderId="2" xfId="0" applyFont="1" applyFill="1" applyBorder="1" applyAlignment="1">
      <alignment horizontal="center"/>
    </xf>
    <xf numFmtId="0" fontId="42" fillId="19" borderId="57" xfId="0" applyFont="1" applyFill="1" applyBorder="1" applyAlignment="1">
      <alignment horizontal="center" vertical="center" wrapText="1"/>
    </xf>
    <xf numFmtId="0" fontId="42" fillId="19" borderId="44" xfId="0" applyFont="1" applyFill="1" applyBorder="1" applyAlignment="1">
      <alignment horizontal="center" vertical="center" wrapText="1"/>
    </xf>
    <xf numFmtId="0" fontId="42" fillId="19" borderId="45" xfId="0" applyFont="1" applyFill="1" applyBorder="1" applyAlignment="1">
      <alignment horizontal="center" vertical="center" wrapText="1"/>
    </xf>
    <xf numFmtId="0" fontId="42" fillId="19" borderId="6" xfId="0" applyFont="1" applyFill="1" applyBorder="1" applyAlignment="1">
      <alignment horizontal="center" vertical="center" wrapText="1"/>
    </xf>
    <xf numFmtId="0" fontId="42" fillId="19" borderId="46" xfId="0" applyFont="1" applyFill="1" applyBorder="1" applyAlignment="1">
      <alignment horizontal="center" vertical="center" wrapText="1"/>
    </xf>
    <xf numFmtId="0" fontId="42" fillId="19" borderId="4" xfId="0" applyFont="1" applyFill="1" applyBorder="1" applyAlignment="1">
      <alignment horizontal="center" vertical="center" wrapText="1"/>
    </xf>
    <xf numFmtId="0" fontId="33" fillId="8" borderId="11" xfId="0" applyFont="1" applyFill="1" applyBorder="1" applyAlignment="1">
      <alignment horizontal="left"/>
    </xf>
    <xf numFmtId="0" fontId="33" fillId="8" borderId="7" xfId="0" applyFont="1" applyFill="1" applyBorder="1" applyAlignment="1">
      <alignment horizontal="left"/>
    </xf>
    <xf numFmtId="0" fontId="33" fillId="9" borderId="69" xfId="0" applyFont="1" applyFill="1" applyBorder="1" applyAlignment="1">
      <alignment horizontal="center"/>
    </xf>
    <xf numFmtId="0" fontId="33" fillId="9" borderId="70" xfId="0" applyFont="1" applyFill="1" applyBorder="1" applyAlignment="1">
      <alignment horizontal="center"/>
    </xf>
    <xf numFmtId="0" fontId="33" fillId="9" borderId="2" xfId="0" applyFont="1" applyFill="1" applyBorder="1" applyAlignment="1">
      <alignment horizontal="center"/>
    </xf>
    <xf numFmtId="0" fontId="25" fillId="21" borderId="69" xfId="0" applyFont="1" applyFill="1" applyBorder="1" applyAlignment="1">
      <alignment horizontal="center"/>
    </xf>
    <xf numFmtId="0" fontId="25" fillId="21" borderId="70" xfId="0" applyFont="1" applyFill="1" applyBorder="1" applyAlignment="1">
      <alignment horizontal="center"/>
    </xf>
    <xf numFmtId="0" fontId="25" fillId="21" borderId="2" xfId="0" applyFont="1" applyFill="1" applyBorder="1" applyAlignment="1">
      <alignment horizontal="center"/>
    </xf>
    <xf numFmtId="0" fontId="39" fillId="7" borderId="25" xfId="0" applyFont="1" applyFill="1" applyBorder="1" applyAlignment="1">
      <alignment horizontal="left"/>
    </xf>
    <xf numFmtId="0" fontId="39" fillId="7" borderId="27" xfId="0" applyFont="1" applyFill="1" applyBorder="1" applyAlignment="1">
      <alignment horizontal="left"/>
    </xf>
    <xf numFmtId="0" fontId="33" fillId="7" borderId="25" xfId="0" applyFont="1" applyFill="1" applyBorder="1" applyAlignment="1">
      <alignment horizontal="left" vertical="center" wrapText="1"/>
    </xf>
    <xf numFmtId="0" fontId="33" fillId="7" borderId="26" xfId="0" applyFont="1" applyFill="1" applyBorder="1" applyAlignment="1">
      <alignment horizontal="left" vertical="center" wrapText="1"/>
    </xf>
    <xf numFmtId="0" fontId="33" fillId="7" borderId="27" xfId="0" applyFont="1" applyFill="1" applyBorder="1" applyAlignment="1">
      <alignment horizontal="left" vertical="center" wrapText="1"/>
    </xf>
    <xf numFmtId="0" fontId="33" fillId="7" borderId="30" xfId="0" applyFont="1" applyFill="1" applyBorder="1" applyAlignment="1">
      <alignment horizontal="left" vertical="center" wrapText="1"/>
    </xf>
    <xf numFmtId="0" fontId="33" fillId="7" borderId="13" xfId="0" applyFont="1" applyFill="1" applyBorder="1" applyAlignment="1">
      <alignment horizontal="left" vertical="center" wrapText="1"/>
    </xf>
    <xf numFmtId="0" fontId="33" fillId="7" borderId="12" xfId="0" applyFont="1" applyFill="1" applyBorder="1" applyAlignment="1">
      <alignment horizontal="left" vertical="center" wrapText="1"/>
    </xf>
    <xf numFmtId="0" fontId="33" fillId="7" borderId="20" xfId="0" applyFont="1" applyFill="1" applyBorder="1" applyAlignment="1">
      <alignment horizontal="left"/>
    </xf>
    <xf numFmtId="0" fontId="33" fillId="7" borderId="21" xfId="0" applyFont="1" applyFill="1" applyBorder="1" applyAlignment="1">
      <alignment horizontal="left"/>
    </xf>
    <xf numFmtId="0" fontId="33" fillId="7" borderId="11" xfId="0" applyFont="1" applyFill="1" applyBorder="1" applyAlignment="1">
      <alignment horizontal="left"/>
    </xf>
    <xf numFmtId="0" fontId="33" fillId="7" borderId="7" xfId="0" applyFont="1" applyFill="1" applyBorder="1" applyAlignment="1">
      <alignment horizontal="left"/>
    </xf>
    <xf numFmtId="0" fontId="33" fillId="2" borderId="25" xfId="0" applyFont="1" applyFill="1" applyBorder="1" applyAlignment="1">
      <alignment horizontal="center" vertical="top" wrapText="1"/>
    </xf>
    <xf numFmtId="0" fontId="33" fillId="2" borderId="26" xfId="0" applyFont="1" applyFill="1" applyBorder="1" applyAlignment="1">
      <alignment horizontal="center" vertical="top" wrapText="1"/>
    </xf>
    <xf numFmtId="0" fontId="33" fillId="2" borderId="27" xfId="0" applyFont="1" applyFill="1" applyBorder="1" applyAlignment="1">
      <alignment horizontal="center" vertical="top" wrapText="1"/>
    </xf>
    <xf numFmtId="0" fontId="33" fillId="2" borderId="30" xfId="0" applyFont="1" applyFill="1" applyBorder="1" applyAlignment="1">
      <alignment horizontal="center" vertical="top" wrapText="1"/>
    </xf>
    <xf numFmtId="0" fontId="33" fillId="2" borderId="13" xfId="0" applyFont="1" applyFill="1" applyBorder="1" applyAlignment="1">
      <alignment horizontal="center" vertical="top" wrapText="1"/>
    </xf>
    <xf numFmtId="0" fontId="33" fillId="2" borderId="12" xfId="0" applyFont="1" applyFill="1" applyBorder="1" applyAlignment="1">
      <alignment horizontal="center" vertical="top" wrapText="1"/>
    </xf>
    <xf numFmtId="0" fontId="33" fillId="7" borderId="8" xfId="0" applyFont="1" applyFill="1" applyBorder="1" applyAlignment="1">
      <alignment horizontal="left"/>
    </xf>
    <xf numFmtId="0" fontId="33" fillId="3" borderId="24" xfId="0" applyFont="1" applyFill="1" applyBorder="1" applyAlignment="1">
      <alignment horizontal="left"/>
    </xf>
    <xf numFmtId="0" fontId="33" fillId="3" borderId="18" xfId="0" applyFont="1" applyFill="1" applyBorder="1" applyAlignment="1">
      <alignment horizontal="left"/>
    </xf>
    <xf numFmtId="0" fontId="33" fillId="3" borderId="15" xfId="0" applyFont="1" applyFill="1" applyBorder="1" applyAlignment="1">
      <alignment horizontal="left"/>
    </xf>
    <xf numFmtId="0" fontId="33" fillId="10" borderId="7" xfId="0" applyFont="1" applyFill="1" applyBorder="1" applyAlignment="1">
      <alignment horizontal="left" vertical="top" wrapText="1"/>
    </xf>
    <xf numFmtId="0" fontId="33" fillId="3" borderId="23" xfId="0" applyFont="1" applyFill="1" applyBorder="1" applyAlignment="1">
      <alignment horizontal="left"/>
    </xf>
    <xf numFmtId="0" fontId="33" fillId="3" borderId="16" xfId="0" applyFont="1" applyFill="1" applyBorder="1" applyAlignment="1">
      <alignment horizontal="left"/>
    </xf>
    <xf numFmtId="0" fontId="33" fillId="3" borderId="17" xfId="0" applyFont="1" applyFill="1" applyBorder="1" applyAlignment="1">
      <alignment horizontal="left"/>
    </xf>
    <xf numFmtId="0" fontId="33" fillId="2" borderId="12" xfId="0" applyFont="1" applyFill="1" applyBorder="1" applyAlignment="1">
      <alignment horizontal="left"/>
    </xf>
    <xf numFmtId="0" fontId="33" fillId="2" borderId="10" xfId="0" applyFont="1" applyFill="1" applyBorder="1" applyAlignment="1">
      <alignment horizontal="left"/>
    </xf>
    <xf numFmtId="0" fontId="33" fillId="2" borderId="11" xfId="0" applyFont="1" applyFill="1" applyBorder="1" applyAlignment="1">
      <alignment horizontal="left"/>
    </xf>
    <xf numFmtId="0" fontId="33" fillId="2" borderId="7" xfId="0" applyFont="1" applyFill="1" applyBorder="1" applyAlignment="1">
      <alignment horizontal="left"/>
    </xf>
    <xf numFmtId="0" fontId="33" fillId="4" borderId="11" xfId="0" applyFont="1" applyFill="1" applyBorder="1" applyAlignment="1">
      <alignment horizontal="left"/>
    </xf>
    <xf numFmtId="0" fontId="33" fillId="4" borderId="7" xfId="0" applyFont="1" applyFill="1" applyBorder="1" applyAlignment="1">
      <alignment horizontal="left"/>
    </xf>
    <xf numFmtId="0" fontId="33" fillId="4" borderId="25" xfId="0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 vertical="center" wrapText="1"/>
    </xf>
    <xf numFmtId="0" fontId="33" fillId="4" borderId="27" xfId="0" applyFont="1" applyFill="1" applyBorder="1" applyAlignment="1">
      <alignment horizontal="center" vertical="center" wrapText="1"/>
    </xf>
    <xf numFmtId="0" fontId="33" fillId="4" borderId="28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29" xfId="0" applyFont="1" applyFill="1" applyBorder="1" applyAlignment="1">
      <alignment horizontal="center" vertical="center" wrapText="1"/>
    </xf>
    <xf numFmtId="0" fontId="33" fillId="4" borderId="30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/>
    </xf>
    <xf numFmtId="0" fontId="33" fillId="5" borderId="7" xfId="0" applyFont="1" applyFill="1" applyBorder="1" applyAlignment="1">
      <alignment horizontal="left"/>
    </xf>
    <xf numFmtId="0" fontId="33" fillId="5" borderId="25" xfId="0" applyFont="1" applyFill="1" applyBorder="1" applyAlignment="1">
      <alignment horizontal="left" vertical="top" wrapText="1"/>
    </xf>
    <xf numFmtId="0" fontId="33" fillId="5" borderId="26" xfId="0" applyFont="1" applyFill="1" applyBorder="1" applyAlignment="1">
      <alignment horizontal="left" vertical="top" wrapText="1"/>
    </xf>
    <xf numFmtId="0" fontId="33" fillId="5" borderId="27" xfId="0" applyFont="1" applyFill="1" applyBorder="1" applyAlignment="1">
      <alignment horizontal="left" vertical="top" wrapText="1"/>
    </xf>
    <xf numFmtId="0" fontId="33" fillId="5" borderId="28" xfId="0" applyFont="1" applyFill="1" applyBorder="1" applyAlignment="1">
      <alignment horizontal="left" vertical="top" wrapText="1"/>
    </xf>
    <xf numFmtId="0" fontId="33" fillId="5" borderId="0" xfId="0" applyFont="1" applyFill="1" applyBorder="1" applyAlignment="1">
      <alignment horizontal="left" vertical="top" wrapText="1"/>
    </xf>
    <xf numFmtId="0" fontId="33" fillId="5" borderId="29" xfId="0" applyFont="1" applyFill="1" applyBorder="1" applyAlignment="1">
      <alignment horizontal="left" vertical="top" wrapText="1"/>
    </xf>
    <xf numFmtId="0" fontId="33" fillId="5" borderId="30" xfId="0" applyFont="1" applyFill="1" applyBorder="1" applyAlignment="1">
      <alignment horizontal="left" vertical="top" wrapText="1"/>
    </xf>
    <xf numFmtId="0" fontId="33" fillId="5" borderId="13" xfId="0" applyFont="1" applyFill="1" applyBorder="1" applyAlignment="1">
      <alignment horizontal="left" vertical="top" wrapText="1"/>
    </xf>
    <xf numFmtId="0" fontId="33" fillId="5" borderId="12" xfId="0" applyFont="1" applyFill="1" applyBorder="1" applyAlignment="1">
      <alignment horizontal="left" vertical="top" wrapText="1"/>
    </xf>
    <xf numFmtId="0" fontId="33" fillId="6" borderId="21" xfId="0" applyFont="1" applyFill="1" applyBorder="1" applyAlignment="1">
      <alignment horizontal="left"/>
    </xf>
    <xf numFmtId="0" fontId="33" fillId="6" borderId="11" xfId="0" applyFont="1" applyFill="1" applyBorder="1" applyAlignment="1">
      <alignment horizontal="left"/>
    </xf>
    <xf numFmtId="0" fontId="33" fillId="6" borderId="25" xfId="0" applyFont="1" applyFill="1" applyBorder="1" applyAlignment="1">
      <alignment horizontal="left" vertical="center" wrapText="1"/>
    </xf>
    <xf numFmtId="0" fontId="33" fillId="6" borderId="26" xfId="0" applyFont="1" applyFill="1" applyBorder="1" applyAlignment="1">
      <alignment horizontal="left" vertical="center" wrapText="1"/>
    </xf>
    <xf numFmtId="0" fontId="33" fillId="6" borderId="27" xfId="0" applyFont="1" applyFill="1" applyBorder="1" applyAlignment="1">
      <alignment horizontal="left" vertical="center" wrapText="1"/>
    </xf>
    <xf numFmtId="0" fontId="33" fillId="6" borderId="30" xfId="0" applyFont="1" applyFill="1" applyBorder="1" applyAlignment="1">
      <alignment horizontal="left" vertical="center" wrapText="1"/>
    </xf>
    <xf numFmtId="0" fontId="33" fillId="6" borderId="13" xfId="0" applyFont="1" applyFill="1" applyBorder="1" applyAlignment="1">
      <alignment horizontal="left" vertical="center" wrapText="1"/>
    </xf>
    <xf numFmtId="0" fontId="33" fillId="6" borderId="12" xfId="0" applyFont="1" applyFill="1" applyBorder="1" applyAlignment="1">
      <alignment horizontal="left" vertical="center" wrapText="1"/>
    </xf>
    <xf numFmtId="0" fontId="33" fillId="6" borderId="20" xfId="0" applyFont="1" applyFill="1" applyBorder="1" applyAlignment="1">
      <alignment horizontal="left"/>
    </xf>
    <xf numFmtId="0" fontId="34" fillId="9" borderId="20" xfId="0" applyFont="1" applyFill="1" applyBorder="1" applyAlignment="1">
      <alignment horizontal="center"/>
    </xf>
    <xf numFmtId="0" fontId="34" fillId="9" borderId="21" xfId="0" applyFont="1" applyFill="1" applyBorder="1" applyAlignment="1">
      <alignment horizontal="center"/>
    </xf>
    <xf numFmtId="0" fontId="34" fillId="9" borderId="11" xfId="0" applyFont="1" applyFill="1" applyBorder="1" applyAlignment="1">
      <alignment horizontal="center"/>
    </xf>
    <xf numFmtId="0" fontId="26" fillId="7" borderId="25" xfId="0" applyFont="1" applyFill="1" applyBorder="1" applyAlignment="1">
      <alignment horizontal="left" vertical="center" wrapText="1"/>
    </xf>
    <xf numFmtId="0" fontId="26" fillId="7" borderId="26" xfId="0" applyFont="1" applyFill="1" applyBorder="1" applyAlignment="1">
      <alignment horizontal="left" vertical="center" wrapText="1"/>
    </xf>
    <xf numFmtId="0" fontId="26" fillId="7" borderId="27" xfId="0" applyFont="1" applyFill="1" applyBorder="1" applyAlignment="1">
      <alignment horizontal="left" vertical="center" wrapText="1"/>
    </xf>
    <xf numFmtId="0" fontId="26" fillId="7" borderId="30" xfId="0" applyFont="1" applyFill="1" applyBorder="1" applyAlignment="1">
      <alignment horizontal="left" vertical="center" wrapText="1"/>
    </xf>
    <xf numFmtId="0" fontId="26" fillId="7" borderId="13" xfId="0" applyFont="1" applyFill="1" applyBorder="1" applyAlignment="1">
      <alignment horizontal="left" vertical="center" wrapText="1"/>
    </xf>
    <xf numFmtId="0" fontId="26" fillId="7" borderId="12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left"/>
    </xf>
    <xf numFmtId="0" fontId="33" fillId="3" borderId="7" xfId="0" applyFont="1" applyFill="1" applyBorder="1" applyAlignment="1">
      <alignment horizontal="left"/>
    </xf>
    <xf numFmtId="0" fontId="33" fillId="3" borderId="8" xfId="0" applyFont="1" applyFill="1" applyBorder="1" applyAlignment="1">
      <alignment horizontal="left"/>
    </xf>
    <xf numFmtId="0" fontId="33" fillId="3" borderId="7" xfId="0" applyFont="1" applyFill="1" applyBorder="1" applyAlignment="1">
      <alignment horizontal="left" vertical="top" wrapText="1"/>
    </xf>
    <xf numFmtId="0" fontId="33" fillId="8" borderId="20" xfId="0" applyFont="1" applyFill="1" applyBorder="1" applyAlignment="1">
      <alignment horizontal="left"/>
    </xf>
    <xf numFmtId="0" fontId="33" fillId="8" borderId="26" xfId="0" applyFont="1" applyFill="1" applyBorder="1" applyAlignment="1">
      <alignment horizontal="left"/>
    </xf>
    <xf numFmtId="0" fontId="33" fillId="8" borderId="27" xfId="0" applyFont="1" applyFill="1" applyBorder="1" applyAlignment="1">
      <alignment horizontal="left"/>
    </xf>
    <xf numFmtId="0" fontId="33" fillId="4" borderId="20" xfId="0" applyFont="1" applyFill="1" applyBorder="1" applyAlignment="1">
      <alignment horizontal="left"/>
    </xf>
    <xf numFmtId="0" fontId="33" fillId="4" borderId="26" xfId="0" applyFont="1" applyFill="1" applyBorder="1" applyAlignment="1">
      <alignment horizontal="left"/>
    </xf>
    <xf numFmtId="0" fontId="33" fillId="4" borderId="27" xfId="0" applyFont="1" applyFill="1" applyBorder="1" applyAlignment="1">
      <alignment horizontal="left"/>
    </xf>
    <xf numFmtId="0" fontId="33" fillId="5" borderId="8" xfId="0" applyFont="1" applyFill="1" applyBorder="1" applyAlignment="1">
      <alignment horizontal="left"/>
    </xf>
    <xf numFmtId="0" fontId="33" fillId="5" borderId="25" xfId="0" applyFont="1" applyFill="1" applyBorder="1" applyAlignment="1">
      <alignment horizontal="center" vertical="top" wrapText="1"/>
    </xf>
    <xf numFmtId="0" fontId="33" fillId="5" borderId="26" xfId="0" applyFont="1" applyFill="1" applyBorder="1" applyAlignment="1">
      <alignment horizontal="center" vertical="top" wrapText="1"/>
    </xf>
    <xf numFmtId="0" fontId="33" fillId="5" borderId="27" xfId="0" applyFont="1" applyFill="1" applyBorder="1" applyAlignment="1">
      <alignment horizontal="center" vertical="top" wrapText="1"/>
    </xf>
    <xf numFmtId="0" fontId="33" fillId="5" borderId="30" xfId="0" applyFont="1" applyFill="1" applyBorder="1" applyAlignment="1">
      <alignment horizontal="center" vertical="top" wrapText="1"/>
    </xf>
    <xf numFmtId="0" fontId="33" fillId="5" borderId="13" xfId="0" applyFont="1" applyFill="1" applyBorder="1" applyAlignment="1">
      <alignment horizontal="center" vertical="top" wrapText="1"/>
    </xf>
    <xf numFmtId="0" fontId="33" fillId="5" borderId="12" xfId="0" applyFont="1" applyFill="1" applyBorder="1" applyAlignment="1">
      <alignment horizontal="center" vertical="top" wrapText="1"/>
    </xf>
    <xf numFmtId="0" fontId="33" fillId="6" borderId="26" xfId="0" applyFont="1" applyFill="1" applyBorder="1" applyAlignment="1">
      <alignment horizontal="left"/>
    </xf>
    <xf numFmtId="0" fontId="33" fillId="6" borderId="27" xfId="0" applyFont="1" applyFill="1" applyBorder="1" applyAlignment="1">
      <alignment horizontal="left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left" vertical="center" wrapText="1"/>
    </xf>
    <xf numFmtId="0" fontId="32" fillId="22" borderId="57" xfId="0" applyFont="1" applyFill="1" applyBorder="1" applyAlignment="1">
      <alignment horizontal="center" vertical="center" wrapText="1"/>
    </xf>
    <xf numFmtId="0" fontId="32" fillId="22" borderId="43" xfId="0" applyFont="1" applyFill="1" applyBorder="1" applyAlignment="1">
      <alignment horizontal="center" vertical="center" wrapText="1"/>
    </xf>
    <xf numFmtId="0" fontId="32" fillId="22" borderId="44" xfId="0" applyFont="1" applyFill="1" applyBorder="1" applyAlignment="1">
      <alignment horizontal="center" vertical="center" wrapText="1"/>
    </xf>
    <xf numFmtId="0" fontId="32" fillId="22" borderId="45" xfId="0" applyFont="1" applyFill="1" applyBorder="1" applyAlignment="1">
      <alignment horizontal="center" vertical="center" wrapText="1"/>
    </xf>
    <xf numFmtId="0" fontId="32" fillId="22" borderId="0" xfId="0" applyFont="1" applyFill="1" applyBorder="1" applyAlignment="1">
      <alignment horizontal="center" vertical="center" wrapText="1"/>
    </xf>
    <xf numFmtId="0" fontId="32" fillId="22" borderId="6" xfId="0" applyFont="1" applyFill="1" applyBorder="1" applyAlignment="1">
      <alignment horizontal="center" vertical="center" wrapText="1"/>
    </xf>
    <xf numFmtId="0" fontId="32" fillId="22" borderId="46" xfId="0" applyFont="1" applyFill="1" applyBorder="1" applyAlignment="1">
      <alignment horizontal="center" vertical="center" wrapText="1"/>
    </xf>
    <xf numFmtId="0" fontId="32" fillId="22" borderId="9" xfId="0" applyFont="1" applyFill="1" applyBorder="1" applyAlignment="1">
      <alignment horizontal="center" vertical="center" wrapText="1"/>
    </xf>
    <xf numFmtId="0" fontId="32" fillId="22" borderId="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66FF"/>
      <color rgb="FFFF99CC"/>
      <color rgb="FF008E40"/>
      <color rgb="FFCC99FF"/>
      <color rgb="FFCCFFCC"/>
      <color rgb="FFE5FFE5"/>
      <color rgb="FFF4F7ED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B) Umgang Personal mit Patient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'Messung TOTAL'!$B$61</c:f>
              <c:strCache>
                <c:ptCount val="1"/>
                <c:pt idx="0">
                  <c:v>7B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TOTAL'!$C$60:$G$60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'Messung TOTAL'!$C$61:$G$61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24</c:v>
                </c:pt>
                <c:pt idx="3">
                  <c:v>75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A-4632-94EB-AEA2CFDCC681}"/>
            </c:ext>
          </c:extLst>
        </c:ser>
        <c:ser>
          <c:idx val="1"/>
          <c:order val="1"/>
          <c:tx>
            <c:strRef>
              <c:f>'Messung TOTAL'!$B$62</c:f>
              <c:strCache>
                <c:ptCount val="1"/>
                <c:pt idx="0">
                  <c:v>9B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TOTAL'!$C$60:$G$60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'Messung TOTAL'!$C$62:$G$62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29</c:v>
                </c:pt>
                <c:pt idx="3">
                  <c:v>50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A-4632-94EB-AEA2CFDCC681}"/>
            </c:ext>
          </c:extLst>
        </c:ser>
        <c:ser>
          <c:idx val="2"/>
          <c:order val="2"/>
          <c:tx>
            <c:strRef>
              <c:f>'Messung TOTAL'!$B$63</c:f>
              <c:strCache>
                <c:ptCount val="1"/>
                <c:pt idx="0">
                  <c:v>10B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TOTAL'!$C$60:$G$60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'Messung TOTAL'!$C$63:$G$63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83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A-4632-94EB-AEA2CFDCC681}"/>
            </c:ext>
          </c:extLst>
        </c:ser>
        <c:ser>
          <c:idx val="3"/>
          <c:order val="3"/>
          <c:tx>
            <c:strRef>
              <c:f>'Messung TOTAL'!$B$64</c:f>
              <c:strCache>
                <c:ptCount val="1"/>
                <c:pt idx="0">
                  <c:v>11B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TOTAL'!$C$60:$G$60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'Messung TOTAL'!$C$64:$G$64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21</c:v>
                </c:pt>
                <c:pt idx="3">
                  <c:v>75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FA-4632-94EB-AEA2CFDCC68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D) Teamarbeit Personal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'! Auswertung nach Kategorien'!$E$61:$I$61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'! Auswertung nach Kategorien'!$E$62:$I$62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21</c:v>
                </c:pt>
                <c:pt idx="3">
                  <c:v>56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F-4574-AE52-913EC83F394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E) Nachbetreuung/Rückfallprophylaxe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'! Auswertung nach Kategorien'!$E$79:$H$79</c:f>
              <c:strCache>
                <c:ptCount val="4"/>
                <c:pt idx="0">
                  <c:v>NEIN</c:v>
                </c:pt>
                <c:pt idx="1">
                  <c:v>UNSICHER</c:v>
                </c:pt>
                <c:pt idx="2">
                  <c:v>JA</c:v>
                </c:pt>
                <c:pt idx="3">
                  <c:v>Keine Antwort</c:v>
                </c:pt>
              </c:strCache>
            </c:strRef>
          </c:cat>
          <c:val>
            <c:numRef>
              <c:f>'! Auswertung nach Kategorien'!$E$80:$H$80</c:f>
              <c:numCache>
                <c:formatCode>General</c:formatCode>
                <c:ptCount val="4"/>
                <c:pt idx="0">
                  <c:v>79</c:v>
                </c:pt>
                <c:pt idx="1">
                  <c:v>11</c:v>
                </c:pt>
                <c:pt idx="2">
                  <c:v>356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E-4BF7-8E09-43AF00A01A7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G) Bezugspersonenarbeit (Frage A)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'! Auswertung nach Kategorien'!$E$113:$G$113</c:f>
              <c:strCache>
                <c:ptCount val="3"/>
                <c:pt idx="0">
                  <c:v>NEIN</c:v>
                </c:pt>
                <c:pt idx="1">
                  <c:v>JA</c:v>
                </c:pt>
                <c:pt idx="2">
                  <c:v>Keine Antwort</c:v>
                </c:pt>
              </c:strCache>
            </c:strRef>
          </c:cat>
          <c:val>
            <c:numRef>
              <c:f>'! Auswertung nach Kategorien'!$E$114:$G$114</c:f>
              <c:numCache>
                <c:formatCode>General</c:formatCode>
                <c:ptCount val="3"/>
                <c:pt idx="0">
                  <c:v>1</c:v>
                </c:pt>
                <c:pt idx="1">
                  <c:v>71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A-4122-841B-D6D82269AE3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G) Bezuggspersonenarbeit (Frage B&amp;C)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'! Auswertung nach Kategorien'!$E$120:$I$120</c:f>
              <c:strCache>
                <c:ptCount val="5"/>
                <c:pt idx="0">
                  <c:v>GAR NICHT</c:v>
                </c:pt>
                <c:pt idx="1">
                  <c:v>ETWAS</c:v>
                </c:pt>
                <c:pt idx="2">
                  <c:v>ZIEMLICH</c:v>
                </c:pt>
                <c:pt idx="3">
                  <c:v>SEHR</c:v>
                </c:pt>
                <c:pt idx="4">
                  <c:v>Keine Antwort</c:v>
                </c:pt>
              </c:strCache>
            </c:strRef>
          </c:cat>
          <c:val>
            <c:numRef>
              <c:f>'! Auswertung nach Kategorien'!$E$121:$I$121</c:f>
              <c:numCache>
                <c:formatCode>General</c:formatCode>
                <c:ptCount val="5"/>
                <c:pt idx="0">
                  <c:v>0</c:v>
                </c:pt>
                <c:pt idx="1">
                  <c:v>11</c:v>
                </c:pt>
                <c:pt idx="2">
                  <c:v>48</c:v>
                </c:pt>
                <c:pt idx="3">
                  <c:v>162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B-4527-B9D7-3CBB6FC160C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F) Behandlungserfolg Frage 16+18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'! Auswertung nach Kategorien'!$E$96:$G$96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</c:strCache>
            </c:strRef>
          </c:cat>
          <c:val>
            <c:numRef>
              <c:f>'! Auswertung nach Kategorien'!$E$97:$G$97</c:f>
              <c:numCache>
                <c:formatCode>General</c:formatCode>
                <c:ptCount val="3"/>
                <c:pt idx="0">
                  <c:v>214</c:v>
                </c:pt>
                <c:pt idx="1">
                  <c:v>11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4-41BA-9CE6-159F60B33B2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F) Behandlungserfolg Frage 17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'! Auswertung nach Kategorien'!$D$100</c:f>
              <c:strCache>
                <c:ptCount val="1"/>
                <c:pt idx="0">
                  <c:v>Anz. Pat.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'! Auswertung nach Kategorien'!$E$99:$N$99</c:f>
              <c:strCache>
                <c:ptCount val="10"/>
                <c:pt idx="0">
                  <c:v>Denkbar schlechteste ① 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Denkbar beste ⑩</c:v>
                </c:pt>
              </c:strCache>
            </c:strRef>
          </c:cat>
          <c:val>
            <c:numRef>
              <c:f>'! Auswertung nach Kategorien'!$E$100:$N$100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17</c:v>
                </c:pt>
                <c:pt idx="7">
                  <c:v>23</c:v>
                </c:pt>
                <c:pt idx="8">
                  <c:v>37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2-4D16-AE02-30C961762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773760"/>
        <c:axId val="415347896"/>
      </c:barChart>
      <c:valAx>
        <c:axId val="415347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44773760"/>
        <c:crosses val="autoZero"/>
        <c:crossBetween val="between"/>
      </c:valAx>
      <c:catAx>
        <c:axId val="344773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1534789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B) Umgang Personal mit Patient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'Messung TOTAL'!$B$61</c:f>
              <c:strCache>
                <c:ptCount val="1"/>
                <c:pt idx="0">
                  <c:v>7B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TOTAL'!$C$60:$G$60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'Messung TOTAL'!$C$61:$G$61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24</c:v>
                </c:pt>
                <c:pt idx="3">
                  <c:v>75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F-441F-BEA6-FA9FD9F9244E}"/>
            </c:ext>
          </c:extLst>
        </c:ser>
        <c:ser>
          <c:idx val="1"/>
          <c:order val="1"/>
          <c:tx>
            <c:strRef>
              <c:f>'Messung TOTAL'!$B$62</c:f>
              <c:strCache>
                <c:ptCount val="1"/>
                <c:pt idx="0">
                  <c:v>9B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TOTAL'!$C$60:$G$60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'Messung TOTAL'!$C$62:$G$62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29</c:v>
                </c:pt>
                <c:pt idx="3">
                  <c:v>50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7F-441F-BEA6-FA9FD9F9244E}"/>
            </c:ext>
          </c:extLst>
        </c:ser>
        <c:ser>
          <c:idx val="2"/>
          <c:order val="2"/>
          <c:tx>
            <c:strRef>
              <c:f>'Messung TOTAL'!$B$63</c:f>
              <c:strCache>
                <c:ptCount val="1"/>
                <c:pt idx="0">
                  <c:v>10B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TOTAL'!$C$60:$G$60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'Messung TOTAL'!$C$63:$G$63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83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7F-441F-BEA6-FA9FD9F9244E}"/>
            </c:ext>
          </c:extLst>
        </c:ser>
        <c:ser>
          <c:idx val="3"/>
          <c:order val="3"/>
          <c:tx>
            <c:strRef>
              <c:f>'Messung TOTAL'!$B$64</c:f>
              <c:strCache>
                <c:ptCount val="1"/>
                <c:pt idx="0">
                  <c:v>11B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TOTAL'!$C$60:$G$60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'Messung TOTAL'!$C$64:$G$64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21</c:v>
                </c:pt>
                <c:pt idx="3">
                  <c:v>75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7F-441F-BEA6-FA9FD9F924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C) Wurden Sieund Ihre Familie ausreichend an der Behandlung in</a:t>
            </a:r>
            <a:r>
              <a:rPr lang="en-US" sz="1000" baseline="0"/>
              <a:t> der Soteria beteiligt?</a:t>
            </a:r>
            <a:r>
              <a:rPr lang="en-US" sz="1000"/>
              <a:t>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'Messung TOTAL'!$B$69</c:f>
              <c:strCache>
                <c:ptCount val="1"/>
                <c:pt idx="0">
                  <c:v>5C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TOTAL'!$C$68:$G$68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'Messung TOTAL'!$C$69:$G$69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37</c:v>
                </c:pt>
                <c:pt idx="3">
                  <c:v>62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DD-430F-BDA9-24C1E525C571}"/>
            </c:ext>
          </c:extLst>
        </c:ser>
        <c:ser>
          <c:idx val="1"/>
          <c:order val="1"/>
          <c:tx>
            <c:strRef>
              <c:f>'Messung TOTAL'!$B$70</c:f>
              <c:strCache>
                <c:ptCount val="1"/>
                <c:pt idx="0">
                  <c:v>6C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TOTAL'!$C$68:$G$68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'Messung TOTAL'!$C$70:$G$70</c:f>
              <c:numCache>
                <c:formatCode>General</c:formatCode>
                <c:ptCount val="5"/>
                <c:pt idx="0">
                  <c:v>10</c:v>
                </c:pt>
                <c:pt idx="1">
                  <c:v>7</c:v>
                </c:pt>
                <c:pt idx="2">
                  <c:v>60</c:v>
                </c:pt>
                <c:pt idx="3">
                  <c:v>24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D-430F-BDA9-24C1E525C57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D) Hat das Personal bei der Behandlung gut als Team zusammengearbeitet?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'Messung TOTAL'!$B$75</c:f>
              <c:strCache>
                <c:ptCount val="1"/>
                <c:pt idx="0">
                  <c:v>8D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TOTAL'!$C$74:$G$74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'Messung TOTAL'!$C$75:$G$75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29</c:v>
                </c:pt>
                <c:pt idx="3">
                  <c:v>69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6-43AC-A724-C39A4A8B87A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E) Wurde die Nachsorge für Sie genügend gut organisiert?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'Messung TOTAL'!$B$80</c:f>
              <c:strCache>
                <c:ptCount val="1"/>
                <c:pt idx="0">
                  <c:v>12E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TOTAL'!$C$78:$F$79</c:f>
              <c:strCache>
                <c:ptCount val="4"/>
                <c:pt idx="0">
                  <c:v>NEIN</c:v>
                </c:pt>
                <c:pt idx="1">
                  <c:v>UNSICHER</c:v>
                </c:pt>
                <c:pt idx="2">
                  <c:v>JA</c:v>
                </c:pt>
                <c:pt idx="3">
                  <c:v>Keine Antwort</c:v>
                </c:pt>
              </c:strCache>
            </c:strRef>
          </c:cat>
          <c:val>
            <c:numRef>
              <c:f>'Messung TOTAL'!$C$80:$F$80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86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1-41B7-B546-37103EBA95DD}"/>
            </c:ext>
          </c:extLst>
        </c:ser>
        <c:ser>
          <c:idx val="1"/>
          <c:order val="1"/>
          <c:tx>
            <c:strRef>
              <c:f>'Messung TOTAL'!$B$81</c:f>
              <c:strCache>
                <c:ptCount val="1"/>
                <c:pt idx="0">
                  <c:v>13E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TOTAL'!$C$78:$F$79</c:f>
              <c:strCache>
                <c:ptCount val="4"/>
                <c:pt idx="0">
                  <c:v>NEIN</c:v>
                </c:pt>
                <c:pt idx="1">
                  <c:v>UNSICHER</c:v>
                </c:pt>
                <c:pt idx="2">
                  <c:v>JA</c:v>
                </c:pt>
                <c:pt idx="3">
                  <c:v>Keine Antwort</c:v>
                </c:pt>
              </c:strCache>
            </c:strRef>
          </c:cat>
          <c:val>
            <c:numRef>
              <c:f>'Messung TOTAL'!$C$81:$F$81</c:f>
              <c:numCache>
                <c:formatCode>General</c:formatCode>
                <c:ptCount val="4"/>
                <c:pt idx="0">
                  <c:v>8</c:v>
                </c:pt>
                <c:pt idx="1">
                  <c:v>5</c:v>
                </c:pt>
                <c:pt idx="2">
                  <c:v>83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21-41B7-B546-37103EBA95DD}"/>
            </c:ext>
          </c:extLst>
        </c:ser>
        <c:ser>
          <c:idx val="2"/>
          <c:order val="2"/>
          <c:tx>
            <c:strRef>
              <c:f>'Messung TOTAL'!$B$82</c:f>
              <c:strCache>
                <c:ptCount val="1"/>
                <c:pt idx="0">
                  <c:v>14E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TOTAL'!$C$78:$F$79</c:f>
              <c:strCache>
                <c:ptCount val="4"/>
                <c:pt idx="0">
                  <c:v>NEIN</c:v>
                </c:pt>
                <c:pt idx="1">
                  <c:v>UNSICHER</c:v>
                </c:pt>
                <c:pt idx="2">
                  <c:v>JA</c:v>
                </c:pt>
                <c:pt idx="3">
                  <c:v>Keine Antwort</c:v>
                </c:pt>
              </c:strCache>
            </c:strRef>
          </c:cat>
          <c:val>
            <c:numRef>
              <c:f>'Messung TOTAL'!$C$82:$F$82</c:f>
              <c:numCache>
                <c:formatCode>General</c:formatCode>
                <c:ptCount val="4"/>
                <c:pt idx="0">
                  <c:v>33</c:v>
                </c:pt>
                <c:pt idx="1">
                  <c:v>0</c:v>
                </c:pt>
                <c:pt idx="2">
                  <c:v>38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21-41B7-B546-37103EBA95DD}"/>
            </c:ext>
          </c:extLst>
        </c:ser>
        <c:ser>
          <c:idx val="3"/>
          <c:order val="3"/>
          <c:tx>
            <c:strRef>
              <c:f>'Messung TOTAL'!$B$83</c:f>
              <c:strCache>
                <c:ptCount val="1"/>
                <c:pt idx="0">
                  <c:v>15E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TOTAL'!$C$78:$F$79</c:f>
              <c:strCache>
                <c:ptCount val="4"/>
                <c:pt idx="0">
                  <c:v>NEIN</c:v>
                </c:pt>
                <c:pt idx="1">
                  <c:v>UNSICHER</c:v>
                </c:pt>
                <c:pt idx="2">
                  <c:v>JA</c:v>
                </c:pt>
                <c:pt idx="3">
                  <c:v>Keine Antwort</c:v>
                </c:pt>
              </c:strCache>
            </c:strRef>
          </c:cat>
          <c:val>
            <c:numRef>
              <c:f>'Messung TOTAL'!$C$83:$F$83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82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21-41B7-B546-37103EBA95D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C) Wurden Sieund Ihre Familie ausreichend an der Behandlung in</a:t>
            </a:r>
            <a:r>
              <a:rPr lang="en-US" sz="1000" baseline="0"/>
              <a:t> der Soteria beteiligt?</a:t>
            </a:r>
            <a:r>
              <a:rPr lang="en-US" sz="1000"/>
              <a:t>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'Messung TOTAL'!$B$69</c:f>
              <c:strCache>
                <c:ptCount val="1"/>
                <c:pt idx="0">
                  <c:v>5C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TOTAL'!$C$68:$G$68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'Messung TOTAL'!$C$69:$G$69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37</c:v>
                </c:pt>
                <c:pt idx="3">
                  <c:v>62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A-490C-84C0-307D67CAE0E1}"/>
            </c:ext>
          </c:extLst>
        </c:ser>
        <c:ser>
          <c:idx val="1"/>
          <c:order val="1"/>
          <c:tx>
            <c:strRef>
              <c:f>'Messung TOTAL'!$B$70</c:f>
              <c:strCache>
                <c:ptCount val="1"/>
                <c:pt idx="0">
                  <c:v>6C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TOTAL'!$C$68:$G$68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'Messung TOTAL'!$C$70:$G$70</c:f>
              <c:numCache>
                <c:formatCode>General</c:formatCode>
                <c:ptCount val="5"/>
                <c:pt idx="0">
                  <c:v>10</c:v>
                </c:pt>
                <c:pt idx="1">
                  <c:v>7</c:v>
                </c:pt>
                <c:pt idx="2">
                  <c:v>60</c:v>
                </c:pt>
                <c:pt idx="3">
                  <c:v>24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A-490C-84C0-307D67CAE0E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solidFill>
      <a:schemeClr val="bg2"/>
    </a:solidFill>
  </c:sp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17F) Wie ist Ihr Gesamturteil über die Behandlung und Betreuung, die Sie in unserem Hause erhalten haben? (Skala 1-10)</a:t>
            </a:r>
          </a:p>
        </c:rich>
      </c:tx>
      <c:layout>
        <c:manualLayout>
          <c:xMode val="edge"/>
          <c:yMode val="edge"/>
          <c:x val="0.12578477690288714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'Messung TOTAL'!$B$92</c:f>
              <c:strCache>
                <c:ptCount val="1"/>
                <c:pt idx="0">
                  <c:v>Anz. Pat.</c:v>
                </c:pt>
              </c:strCache>
            </c:strRef>
          </c:tx>
          <c:invertIfNegative val="0"/>
          <c:cat>
            <c:strRef>
              <c:f>'Messung TOTAL'!$C$91:$L$91</c:f>
              <c:strCache>
                <c:ptCount val="10"/>
                <c:pt idx="0">
                  <c:v>Denkbar schlechteste ① 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Denkbar beste ⑩</c:v>
                </c:pt>
              </c:strCache>
            </c:strRef>
          </c:cat>
          <c:val>
            <c:numRef>
              <c:f>'Messung TOTAL'!$C$92:$L$92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11</c:v>
                </c:pt>
                <c:pt idx="7">
                  <c:v>25</c:v>
                </c:pt>
                <c:pt idx="8">
                  <c:v>30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5-4C5C-BFE3-5F369295B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768272"/>
        <c:axId val="344769056"/>
      </c:barChart>
      <c:catAx>
        <c:axId val="3447682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44769056"/>
        <c:crosses val="autoZero"/>
        <c:auto val="1"/>
        <c:lblAlgn val="ctr"/>
        <c:lblOffset val="100"/>
        <c:noMultiLvlLbl val="0"/>
      </c:catAx>
      <c:valAx>
        <c:axId val="34476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44768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tx2">
        <a:lumMod val="60000"/>
        <a:lumOff val="40000"/>
      </a:schemeClr>
    </a:solidFill>
    <a:ln>
      <a:solidFill>
        <a:sysClr val="windowText" lastClr="000000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16F&amp;18F) Behandlungserfolg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'Messung TOTAL'!$B$87</c:f>
              <c:strCache>
                <c:ptCount val="1"/>
                <c:pt idx="0">
                  <c:v>16F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1-ED31-4150-ACFA-EA4418831B7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TOTAL'!$C$86:$E$86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</c:strCache>
            </c:strRef>
          </c:cat>
          <c:val>
            <c:numRef>
              <c:f>'Messung TOTAL'!$C$87:$E$87</c:f>
              <c:numCache>
                <c:formatCode>General</c:formatCode>
                <c:ptCount val="3"/>
                <c:pt idx="0">
                  <c:v>85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31-4150-ACFA-EA4418831B7D}"/>
            </c:ext>
          </c:extLst>
        </c:ser>
        <c:ser>
          <c:idx val="1"/>
          <c:order val="1"/>
          <c:tx>
            <c:strRef>
              <c:f>'Messung TOTAL'!$B$88</c:f>
              <c:strCache>
                <c:ptCount val="1"/>
                <c:pt idx="0">
                  <c:v>18F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TOTAL'!$C$86:$E$86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</c:strCache>
            </c:strRef>
          </c:cat>
          <c:val>
            <c:numRef>
              <c:f>'Messung TOTAL'!$C$88:$E$88</c:f>
              <c:numCache>
                <c:formatCode>General</c:formatCode>
                <c:ptCount val="3"/>
                <c:pt idx="0">
                  <c:v>92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31-4150-ACFA-EA4418831B7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solidFill>
      <a:schemeClr val="tx2">
        <a:lumMod val="60000"/>
        <a:lumOff val="40000"/>
      </a:schemeClr>
    </a:solidFill>
    <a:ln>
      <a:solidFill>
        <a:sysClr val="windowText" lastClr="000000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A) Aufklärung/Information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'Messung TOTAL'!$L$141</c:f>
              <c:strCache>
                <c:ptCount val="1"/>
                <c:pt idx="0">
                  <c:v>1A</c:v>
                </c:pt>
              </c:strCache>
            </c:strRef>
          </c:tx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8B-4BD2-B354-206E0CF70C0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8B-4BD2-B354-206E0CF70C0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TOTAL'!$M$140:$O$140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</c:strCache>
            </c:strRef>
          </c:cat>
          <c:val>
            <c:numRef>
              <c:f>'Messung TOTAL'!$M$141:$O$141</c:f>
              <c:numCache>
                <c:formatCode>General</c:formatCode>
                <c:ptCount val="3"/>
                <c:pt idx="0">
                  <c:v>77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8B-4BD2-B354-206E0CF70C07}"/>
            </c:ext>
          </c:extLst>
        </c:ser>
        <c:ser>
          <c:idx val="1"/>
          <c:order val="1"/>
          <c:tx>
            <c:strRef>
              <c:f>'Messung TOTAL'!$L$142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'Messung TOTAL'!$M$140:$O$140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</c:strCache>
            </c:strRef>
          </c:cat>
          <c:val>
            <c:numRef>
              <c:f>'Messung TOTAL'!$M$142:$O$142</c:f>
              <c:numCache>
                <c:formatCode>General</c:formatCode>
                <c:ptCount val="3"/>
                <c:pt idx="0">
                  <c:v>70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8B-4BD2-B354-206E0CF70C07}"/>
            </c:ext>
          </c:extLst>
        </c:ser>
        <c:ser>
          <c:idx val="2"/>
          <c:order val="2"/>
          <c:tx>
            <c:strRef>
              <c:f>'Messung TOTAL'!$L$143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'Messung TOTAL'!$M$140:$O$140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</c:strCache>
            </c:strRef>
          </c:cat>
          <c:val>
            <c:numRef>
              <c:f>'Messung TOTAL'!$M$143:$O$143</c:f>
              <c:numCache>
                <c:formatCode>General</c:formatCode>
                <c:ptCount val="3"/>
                <c:pt idx="0">
                  <c:v>60</c:v>
                </c:pt>
                <c:pt idx="1">
                  <c:v>13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8B-4BD2-B354-206E0CF70C07}"/>
            </c:ext>
          </c:extLst>
        </c:ser>
        <c:ser>
          <c:idx val="3"/>
          <c:order val="3"/>
          <c:tx>
            <c:strRef>
              <c:f>'Messung TOTAL'!$L$144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'Messung TOTAL'!$M$140:$O$140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</c:strCache>
            </c:strRef>
          </c:cat>
          <c:val>
            <c:numRef>
              <c:f>'Messung TOTAL'!$M$144:$O$144</c:f>
              <c:numCache>
                <c:formatCode>General</c:formatCode>
                <c:ptCount val="3"/>
                <c:pt idx="0">
                  <c:v>76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8B-4BD2-B354-206E0CF70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solidFill>
      <a:srgbClr val="CCFFCC"/>
    </a:solidFill>
  </c:sp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A) Aufklärung / Information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'Auswertung nach Kategorien_2013'!$E$15:$H$15</c:f>
              <c:strCache>
                <c:ptCount val="4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  <c:pt idx="3">
                  <c:v>KEINE MEDIKAMENTE</c:v>
                </c:pt>
              </c:strCache>
            </c:strRef>
          </c:cat>
          <c:val>
            <c:numRef>
              <c:f>'Auswertung nach Kategorien_2013'!$E$16:$H$16</c:f>
              <c:numCache>
                <c:formatCode>General</c:formatCode>
                <c:ptCount val="4"/>
                <c:pt idx="0">
                  <c:v>224</c:v>
                </c:pt>
                <c:pt idx="1">
                  <c:v>24</c:v>
                </c:pt>
                <c:pt idx="2">
                  <c:v>9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4-4564-A08A-9C35883F34F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B) Umgang Personal mit Patient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0378435959103438E-3"/>
                  <c:y val="-2.7246003340491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18-4459-BEF0-DF1C56D553B9}"/>
                </c:ext>
              </c:extLst>
            </c:dLbl>
            <c:dLbl>
              <c:idx val="1"/>
              <c:layout>
                <c:manualLayout>
                  <c:x val="9.2509252243051204E-2"/>
                  <c:y val="-2.7246003340491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18-4459-BEF0-DF1C56D553B9}"/>
                </c:ext>
              </c:extLst>
            </c:dLbl>
            <c:dLbl>
              <c:idx val="2"/>
              <c:layout>
                <c:manualLayout>
                  <c:x val="7.8047419804741933E-2"/>
                  <c:y val="2.95743259365306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18-4459-BEF0-DF1C56D553B9}"/>
                </c:ext>
              </c:extLst>
            </c:dLbl>
            <c:dLbl>
              <c:idx val="3"/>
              <c:layout>
                <c:manualLayout>
                  <c:x val="-7.5748470771697468E-2"/>
                  <c:y val="-4.15480792173705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18-4459-BEF0-DF1C56D553B9}"/>
                </c:ext>
              </c:extLst>
            </c:dLbl>
            <c:dLbl>
              <c:idx val="4"/>
              <c:layout>
                <c:manualLayout>
                  <c:x val="-4.8098705235067374E-2"/>
                  <c:y val="9.735146743020758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18-4459-BEF0-DF1C56D55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'Auswertung nach Kategorien_2013'!$E$30:$I$30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'Auswertung nach Kategorien_2013'!$E$31:$I$31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11</c:v>
                </c:pt>
                <c:pt idx="3">
                  <c:v>235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18-4459-BEF0-DF1C56D553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C) Einbezug</a:t>
            </a:r>
            <a:r>
              <a:rPr lang="de-CH" sz="1200" baseline="0"/>
              <a:t> Patient/Familie in Behandlung</a:t>
            </a:r>
            <a:endParaRPr lang="de-CH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104033812551319E-2"/>
                  <c:y val="-2.5047115012262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F9-43D4-AF18-26457DAEB531}"/>
                </c:ext>
              </c:extLst>
            </c:dLbl>
            <c:dLbl>
              <c:idx val="1"/>
              <c:layout>
                <c:manualLayout>
                  <c:x val="-6.3640189286661625E-2"/>
                  <c:y val="4.530786110752549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F9-43D4-AF18-26457DAEB531}"/>
                </c:ext>
              </c:extLst>
            </c:dLbl>
            <c:dLbl>
              <c:idx val="2"/>
              <c:layout>
                <c:manualLayout>
                  <c:x val="4.9685563723872804E-2"/>
                  <c:y val="2.73176713566541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F9-43D4-AF18-26457DAEB531}"/>
                </c:ext>
              </c:extLst>
            </c:dLbl>
            <c:dLbl>
              <c:idx val="4"/>
              <c:layout>
                <c:manualLayout>
                  <c:x val="6.5839997797569549E-2"/>
                  <c:y val="-7.135235144787229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F9-43D4-AF18-26457DAEB5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'Auswertung nach Kategorien_2013'!$E$45:$I$45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'Auswertung nach Kategorien_2013'!$E$46:$I$46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8</c:v>
                </c:pt>
                <c:pt idx="3">
                  <c:v>115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F9-43D4-AF18-26457DAEB5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D) Teamarbeit Personal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'Auswertung nach Kategorien_2013'!$E$61:$I$61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'Auswertung nach Kategorien_2013'!$E$62:$I$62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55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5-46F2-8828-A6D6481D1B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E) Nachbetreuung/Rückfallprophylaxe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331337307904584E-3"/>
                  <c:y val="-2.25474518387904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D9-433A-9E94-F970D40DF4BA}"/>
                </c:ext>
              </c:extLst>
            </c:dLbl>
            <c:dLbl>
              <c:idx val="1"/>
              <c:layout>
                <c:manualLayout>
                  <c:x val="7.429029519122908E-2"/>
                  <c:y val="7.29233170178052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D9-433A-9E94-F970D40DF4BA}"/>
                </c:ext>
              </c:extLst>
            </c:dLbl>
            <c:dLbl>
              <c:idx val="3"/>
              <c:layout>
                <c:manualLayout>
                  <c:x val="-9.9598799325811574E-2"/>
                  <c:y val="8.689994831727115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D9-433A-9E94-F970D40DF4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'Auswertung nach Kategorien_2013'!$E$79:$H$79</c:f>
              <c:strCache>
                <c:ptCount val="4"/>
                <c:pt idx="0">
                  <c:v>NEIN</c:v>
                </c:pt>
                <c:pt idx="1">
                  <c:v>UNSICHER</c:v>
                </c:pt>
                <c:pt idx="2">
                  <c:v>JA</c:v>
                </c:pt>
                <c:pt idx="3">
                  <c:v>Keine Antwort</c:v>
                </c:pt>
              </c:strCache>
            </c:strRef>
          </c:cat>
          <c:val>
            <c:numRef>
              <c:f>'Auswertung nach Kategorien_2013'!$E$80:$H$80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242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D9-433A-9E94-F970D40DF4B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G) Bezugspersonenarbeit (Frage A)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'Auswertung nach Kategorien_2013'!$E$113:$G$113</c:f>
              <c:strCache>
                <c:ptCount val="3"/>
                <c:pt idx="0">
                  <c:v>NEIN</c:v>
                </c:pt>
                <c:pt idx="1">
                  <c:v>JA</c:v>
                </c:pt>
                <c:pt idx="2">
                  <c:v>Keine Antwort</c:v>
                </c:pt>
              </c:strCache>
            </c:strRef>
          </c:cat>
          <c:val>
            <c:numRef>
              <c:f>'Auswertung nach Kategorien_2013'!$E$114:$G$114</c:f>
              <c:numCache>
                <c:formatCode>General</c:formatCode>
                <c:ptCount val="3"/>
                <c:pt idx="0">
                  <c:v>0</c:v>
                </c:pt>
                <c:pt idx="1">
                  <c:v>52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E-465D-B171-6C0883E7135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G) Bezuggspersonenarbeit (Frage B&amp;C)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'Auswertung nach Kategorien_2013'!$E$120:$I$120</c:f>
              <c:strCache>
                <c:ptCount val="5"/>
                <c:pt idx="0">
                  <c:v>GAR NICHT</c:v>
                </c:pt>
                <c:pt idx="1">
                  <c:v>ETWAS</c:v>
                </c:pt>
                <c:pt idx="2">
                  <c:v>ZIEMLICH</c:v>
                </c:pt>
                <c:pt idx="3">
                  <c:v>SEHR</c:v>
                </c:pt>
                <c:pt idx="4">
                  <c:v>Keine Antwort</c:v>
                </c:pt>
              </c:strCache>
            </c:strRef>
          </c:cat>
          <c:val>
            <c:numRef>
              <c:f>'Auswertung nach Kategorien_2013'!$E$121:$I$121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103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F-4D84-9DF4-35B845CA15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D) Hat das Personal bei der Behandlung gut als Team zusammengearbeitet?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'Messung TOTAL'!$B$75</c:f>
              <c:strCache>
                <c:ptCount val="1"/>
                <c:pt idx="0">
                  <c:v>8D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TOTAL'!$C$74:$G$74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'Messung TOTAL'!$C$75:$G$75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29</c:v>
                </c:pt>
                <c:pt idx="3">
                  <c:v>69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3-49EB-AD9F-5CB51E216C8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F) Behandlungserfolg Frage 16+18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7.5768076637802273E-2"/>
                  <c:y val="5.670820273679382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92-4DA3-B61E-736D731F9F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'Auswertung nach Kategorien_2013'!$E$96:$G$96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</c:strCache>
            </c:strRef>
          </c:cat>
          <c:val>
            <c:numRef>
              <c:f>'Auswertung nach Kategorien_2013'!$E$97:$G$97</c:f>
              <c:numCache>
                <c:formatCode>General</c:formatCode>
                <c:ptCount val="3"/>
                <c:pt idx="0">
                  <c:v>122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92-4DA3-B61E-736D731F9F6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F) Behandlungserfolg Frage 17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'Auswertung nach Kategorien_2013'!$D$100</c:f>
              <c:strCache>
                <c:ptCount val="1"/>
                <c:pt idx="0">
                  <c:v>Anz. Pat.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'Auswertung nach Kategorien_2013'!$E$99:$N$99</c:f>
              <c:strCache>
                <c:ptCount val="10"/>
                <c:pt idx="0">
                  <c:v>Denkbar schlechteste ① 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Denkbar beste ⑩</c:v>
                </c:pt>
              </c:strCache>
            </c:strRef>
          </c:cat>
          <c:val>
            <c:numRef>
              <c:f>'Auswertung nach Kategorien_2013'!$E$100:$N$100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10</c:v>
                </c:pt>
                <c:pt idx="8">
                  <c:v>40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4-4608-BE38-4E5255AB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548744"/>
        <c:axId val="344774544"/>
      </c:barChart>
      <c:valAx>
        <c:axId val="34477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74548744"/>
        <c:crosses val="autoZero"/>
        <c:crossBetween val="between"/>
      </c:valAx>
      <c:catAx>
        <c:axId val="574548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4477454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A) Aufklärung / Information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Auswertung_nach_Kategorie_2014!$E$15:$H$15</c:f>
              <c:strCache>
                <c:ptCount val="4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  <c:pt idx="3">
                  <c:v>KEINE MEDIKAMENTE</c:v>
                </c:pt>
              </c:strCache>
            </c:strRef>
          </c:cat>
          <c:val>
            <c:numRef>
              <c:f>Auswertung_nach_Kategorie_2014!$E$16:$H$16</c:f>
              <c:numCache>
                <c:formatCode>General</c:formatCode>
                <c:ptCount val="4"/>
                <c:pt idx="0">
                  <c:v>159</c:v>
                </c:pt>
                <c:pt idx="1">
                  <c:v>19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A-4795-B0F8-EB36BF4E7D8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B) Umgang Personal mit Patient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0378435959103438E-3"/>
                  <c:y val="-2.7246003340491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43-4100-863B-9FE9CCDA86C9}"/>
                </c:ext>
              </c:extLst>
            </c:dLbl>
            <c:dLbl>
              <c:idx val="1"/>
              <c:layout>
                <c:manualLayout>
                  <c:x val="9.2509252243051204E-2"/>
                  <c:y val="-2.7246003340491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43-4100-863B-9FE9CCDA86C9}"/>
                </c:ext>
              </c:extLst>
            </c:dLbl>
            <c:dLbl>
              <c:idx val="2"/>
              <c:layout>
                <c:manualLayout>
                  <c:x val="7.8047419804741933E-2"/>
                  <c:y val="2.95743259365306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43-4100-863B-9FE9CCDA86C9}"/>
                </c:ext>
              </c:extLst>
            </c:dLbl>
            <c:dLbl>
              <c:idx val="3"/>
              <c:layout>
                <c:manualLayout>
                  <c:x val="-7.5748470771697468E-2"/>
                  <c:y val="-4.15480792173705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43-4100-863B-9FE9CCDA86C9}"/>
                </c:ext>
              </c:extLst>
            </c:dLbl>
            <c:dLbl>
              <c:idx val="4"/>
              <c:layout>
                <c:manualLayout>
                  <c:x val="-4.8098705235067374E-2"/>
                  <c:y val="9.735146743020758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43-4100-863B-9FE9CCDA86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Auswertung_nach_Kategorie_2014!$E$30:$I$30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Auswertung_nach_Kategorie_2014!$E$31:$I$31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29</c:v>
                </c:pt>
                <c:pt idx="3">
                  <c:v>145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43-4100-863B-9FE9CCDA86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C) Einbezug</a:t>
            </a:r>
            <a:r>
              <a:rPr lang="de-CH" sz="1200" baseline="0"/>
              <a:t> Patient/Familie in Behandlung</a:t>
            </a:r>
            <a:endParaRPr lang="de-CH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104033812551319E-2"/>
                  <c:y val="-2.5047115012262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46-4837-B545-0AA9A1610022}"/>
                </c:ext>
              </c:extLst>
            </c:dLbl>
            <c:dLbl>
              <c:idx val="1"/>
              <c:layout>
                <c:manualLayout>
                  <c:x val="-6.3640189286661625E-2"/>
                  <c:y val="4.530786110752549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46-4837-B545-0AA9A1610022}"/>
                </c:ext>
              </c:extLst>
            </c:dLbl>
            <c:dLbl>
              <c:idx val="2"/>
              <c:layout>
                <c:manualLayout>
                  <c:x val="4.9685563723872804E-2"/>
                  <c:y val="2.73176713566541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46-4837-B545-0AA9A1610022}"/>
                </c:ext>
              </c:extLst>
            </c:dLbl>
            <c:dLbl>
              <c:idx val="4"/>
              <c:layout>
                <c:manualLayout>
                  <c:x val="6.5839997797569549E-2"/>
                  <c:y val="-7.135235144787229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46-4837-B545-0AA9A16100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Auswertung_nach_Kategorie_2014!$E$45:$I$45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Auswertung_nach_Kategorie_2014!$E$46:$I$46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19</c:v>
                </c:pt>
                <c:pt idx="3">
                  <c:v>61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46-4837-B545-0AA9A161002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D) Teamarbeit Personal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Auswertung_nach_Kategorie_2014!$E$61:$I$61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Auswertung_nach_Kategorie_2014!$E$62:$I$62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14</c:v>
                </c:pt>
                <c:pt idx="3">
                  <c:v>29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4-47B9-B966-55984C5C75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E) Nachbetreuung/Rückfallprophylaxe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331337307904584E-3"/>
                  <c:y val="-2.25474518387904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84-4057-89E7-A0405EA407C7}"/>
                </c:ext>
              </c:extLst>
            </c:dLbl>
            <c:dLbl>
              <c:idx val="1"/>
              <c:layout>
                <c:manualLayout>
                  <c:x val="7.429029519122908E-2"/>
                  <c:y val="7.29233170178052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84-4057-89E7-A0405EA407C7}"/>
                </c:ext>
              </c:extLst>
            </c:dLbl>
            <c:dLbl>
              <c:idx val="3"/>
              <c:layout>
                <c:manualLayout>
                  <c:x val="-9.9598799325811574E-2"/>
                  <c:y val="8.689994831727115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84-4057-89E7-A0405EA407C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Auswertung_nach_Kategorie_2014!$E$79:$H$79</c:f>
              <c:strCache>
                <c:ptCount val="4"/>
                <c:pt idx="0">
                  <c:v>NEIN</c:v>
                </c:pt>
                <c:pt idx="1">
                  <c:v>UNSICHER</c:v>
                </c:pt>
                <c:pt idx="2">
                  <c:v>JA</c:v>
                </c:pt>
                <c:pt idx="3">
                  <c:v>Keine Antwort</c:v>
                </c:pt>
              </c:strCache>
            </c:strRef>
          </c:cat>
          <c:val>
            <c:numRef>
              <c:f>Auswertung_nach_Kategorie_2014!$E$80:$H$80</c:f>
              <c:numCache>
                <c:formatCode>General</c:formatCode>
                <c:ptCount val="4"/>
                <c:pt idx="0">
                  <c:v>33</c:v>
                </c:pt>
                <c:pt idx="1">
                  <c:v>0</c:v>
                </c:pt>
                <c:pt idx="2">
                  <c:v>146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84-4057-89E7-A0405EA407C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G) Bezugspersonenarbeit (Frage A)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Auswertung_nach_Kategorie_2014!$E$113:$G$113</c:f>
              <c:strCache>
                <c:ptCount val="3"/>
                <c:pt idx="0">
                  <c:v>NEIN</c:v>
                </c:pt>
                <c:pt idx="1">
                  <c:v>JA</c:v>
                </c:pt>
                <c:pt idx="2">
                  <c:v>Keine Antwort</c:v>
                </c:pt>
              </c:strCache>
            </c:strRef>
          </c:cat>
          <c:val>
            <c:numRef>
              <c:f>Auswertung_nach_Kategorie_2014!$E$114:$G$114</c:f>
              <c:numCache>
                <c:formatCode>General</c:formatCode>
                <c:ptCount val="3"/>
                <c:pt idx="0">
                  <c:v>0</c:v>
                </c:pt>
                <c:pt idx="1">
                  <c:v>52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3-4757-81BE-24DD9B380ED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G) Bezuggspersonenarbeit (Frage B&amp;C)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Auswertung_nach_Kategorie_2014!$E$120:$I$120</c:f>
              <c:strCache>
                <c:ptCount val="5"/>
                <c:pt idx="0">
                  <c:v>GAR NICHT</c:v>
                </c:pt>
                <c:pt idx="1">
                  <c:v>ETWAS</c:v>
                </c:pt>
                <c:pt idx="2">
                  <c:v>ZIEMLICH</c:v>
                </c:pt>
                <c:pt idx="3">
                  <c:v>SEHR</c:v>
                </c:pt>
                <c:pt idx="4">
                  <c:v>Keine Antwort</c:v>
                </c:pt>
              </c:strCache>
            </c:strRef>
          </c:cat>
          <c:val>
            <c:numRef>
              <c:f>Auswertung_nach_Kategorie_2014!$E$121:$I$121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103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E-42D0-BB0B-896C4A51D2C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F) Behandlungserfolg Frage 16+18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7.5768076637802273E-2"/>
                  <c:y val="5.670820273679382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0F-42D5-8574-B276BB0FD84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Auswertung_nach_Kategorie_2014!$E$96:$G$96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</c:strCache>
            </c:strRef>
          </c:cat>
          <c:val>
            <c:numRef>
              <c:f>Auswertung_nach_Kategorie_2014!$E$97:$G$97</c:f>
              <c:numCache>
                <c:formatCode>General</c:formatCode>
                <c:ptCount val="3"/>
                <c:pt idx="0">
                  <c:v>122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F-42D5-8574-B276BB0FD84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E) Wurde die Nachsorge für Sie genügend gut organisiert?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'Messung TOTAL'!$B$80</c:f>
              <c:strCache>
                <c:ptCount val="1"/>
                <c:pt idx="0">
                  <c:v>12E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TOTAL'!$C$78:$F$79</c:f>
              <c:strCache>
                <c:ptCount val="4"/>
                <c:pt idx="0">
                  <c:v>NEIN</c:v>
                </c:pt>
                <c:pt idx="1">
                  <c:v>UNSICHER</c:v>
                </c:pt>
                <c:pt idx="2">
                  <c:v>JA</c:v>
                </c:pt>
                <c:pt idx="3">
                  <c:v>Keine Antwort</c:v>
                </c:pt>
              </c:strCache>
            </c:strRef>
          </c:cat>
          <c:val>
            <c:numRef>
              <c:f>'Messung TOTAL'!$C$80:$F$80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86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3-4424-9BDE-BA3284A5EE24}"/>
            </c:ext>
          </c:extLst>
        </c:ser>
        <c:ser>
          <c:idx val="1"/>
          <c:order val="1"/>
          <c:tx>
            <c:strRef>
              <c:f>'Messung TOTAL'!$B$81</c:f>
              <c:strCache>
                <c:ptCount val="1"/>
                <c:pt idx="0">
                  <c:v>13E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TOTAL'!$C$78:$F$79</c:f>
              <c:strCache>
                <c:ptCount val="4"/>
                <c:pt idx="0">
                  <c:v>NEIN</c:v>
                </c:pt>
                <c:pt idx="1">
                  <c:v>UNSICHER</c:v>
                </c:pt>
                <c:pt idx="2">
                  <c:v>JA</c:v>
                </c:pt>
                <c:pt idx="3">
                  <c:v>Keine Antwort</c:v>
                </c:pt>
              </c:strCache>
            </c:strRef>
          </c:cat>
          <c:val>
            <c:numRef>
              <c:f>'Messung TOTAL'!$C$81:$F$81</c:f>
              <c:numCache>
                <c:formatCode>General</c:formatCode>
                <c:ptCount val="4"/>
                <c:pt idx="0">
                  <c:v>8</c:v>
                </c:pt>
                <c:pt idx="1">
                  <c:v>5</c:v>
                </c:pt>
                <c:pt idx="2">
                  <c:v>83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23-4424-9BDE-BA3284A5EE24}"/>
            </c:ext>
          </c:extLst>
        </c:ser>
        <c:ser>
          <c:idx val="2"/>
          <c:order val="2"/>
          <c:tx>
            <c:strRef>
              <c:f>'Messung TOTAL'!$B$82</c:f>
              <c:strCache>
                <c:ptCount val="1"/>
                <c:pt idx="0">
                  <c:v>14E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TOTAL'!$C$78:$F$79</c:f>
              <c:strCache>
                <c:ptCount val="4"/>
                <c:pt idx="0">
                  <c:v>NEIN</c:v>
                </c:pt>
                <c:pt idx="1">
                  <c:v>UNSICHER</c:v>
                </c:pt>
                <c:pt idx="2">
                  <c:v>JA</c:v>
                </c:pt>
                <c:pt idx="3">
                  <c:v>Keine Antwort</c:v>
                </c:pt>
              </c:strCache>
            </c:strRef>
          </c:cat>
          <c:val>
            <c:numRef>
              <c:f>'Messung TOTAL'!$C$82:$F$82</c:f>
              <c:numCache>
                <c:formatCode>General</c:formatCode>
                <c:ptCount val="4"/>
                <c:pt idx="0">
                  <c:v>33</c:v>
                </c:pt>
                <c:pt idx="1">
                  <c:v>0</c:v>
                </c:pt>
                <c:pt idx="2">
                  <c:v>38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23-4424-9BDE-BA3284A5EE24}"/>
            </c:ext>
          </c:extLst>
        </c:ser>
        <c:ser>
          <c:idx val="3"/>
          <c:order val="3"/>
          <c:tx>
            <c:strRef>
              <c:f>'Messung TOTAL'!$B$83</c:f>
              <c:strCache>
                <c:ptCount val="1"/>
                <c:pt idx="0">
                  <c:v>15E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TOTAL'!$C$78:$F$79</c:f>
              <c:strCache>
                <c:ptCount val="4"/>
                <c:pt idx="0">
                  <c:v>NEIN</c:v>
                </c:pt>
                <c:pt idx="1">
                  <c:v>UNSICHER</c:v>
                </c:pt>
                <c:pt idx="2">
                  <c:v>JA</c:v>
                </c:pt>
                <c:pt idx="3">
                  <c:v>Keine Antwort</c:v>
                </c:pt>
              </c:strCache>
            </c:strRef>
          </c:cat>
          <c:val>
            <c:numRef>
              <c:f>'Messung TOTAL'!$C$83:$F$83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82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23-4424-9BDE-BA3284A5EE2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F) Behandlungserfolg Frage 17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Auswertung_nach_Kategorie_2014!$E$99:$N$99</c:f>
              <c:strCache>
                <c:ptCount val="10"/>
                <c:pt idx="0">
                  <c:v>Denkbar schlechteste ① 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Denkbar beste ⑩</c:v>
                </c:pt>
              </c:strCache>
            </c:strRef>
          </c:cat>
          <c:val>
            <c:numRef>
              <c:f>Auswertung_nach_Kategorie_2014!$E$100:$N$100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10</c:v>
                </c:pt>
                <c:pt idx="8">
                  <c:v>40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E-4450-9626-DD83C81A5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553056"/>
        <c:axId val="574551880"/>
      </c:barChart>
      <c:valAx>
        <c:axId val="574551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74553056"/>
        <c:crosses val="autoZero"/>
        <c:crossBetween val="between"/>
      </c:valAx>
      <c:catAx>
        <c:axId val="574553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745518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A) Aufklärung / Information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Auswertung_nach_Kategorie_2015!$E$15:$H$15</c:f>
              <c:strCache>
                <c:ptCount val="4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  <c:pt idx="3">
                  <c:v>KEINE MEDIKAMENTE</c:v>
                </c:pt>
              </c:strCache>
            </c:strRef>
          </c:cat>
          <c:val>
            <c:numRef>
              <c:f>Auswertung_nach_Kategorie_2015!$E$16:$H$16</c:f>
              <c:numCache>
                <c:formatCode>General</c:formatCode>
                <c:ptCount val="4"/>
                <c:pt idx="0">
                  <c:v>71</c:v>
                </c:pt>
                <c:pt idx="1">
                  <c:v>11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8-4B30-8C1A-6FEB4AFD01E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B) Umgang Personal mit Patient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0378435959103438E-3"/>
                  <c:y val="-2.7246003340491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1E-412C-989F-B8CD1611FE7A}"/>
                </c:ext>
              </c:extLst>
            </c:dLbl>
            <c:dLbl>
              <c:idx val="1"/>
              <c:layout>
                <c:manualLayout>
                  <c:x val="9.2509252243051204E-2"/>
                  <c:y val="-2.7246003340491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1E-412C-989F-B8CD1611FE7A}"/>
                </c:ext>
              </c:extLst>
            </c:dLbl>
            <c:dLbl>
              <c:idx val="2"/>
              <c:layout>
                <c:manualLayout>
                  <c:x val="7.8047419804741933E-2"/>
                  <c:y val="2.95743259365306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1E-412C-989F-B8CD1611FE7A}"/>
                </c:ext>
              </c:extLst>
            </c:dLbl>
            <c:dLbl>
              <c:idx val="3"/>
              <c:layout>
                <c:manualLayout>
                  <c:x val="-7.5748470771697468E-2"/>
                  <c:y val="-4.15480792173705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1E-412C-989F-B8CD1611FE7A}"/>
                </c:ext>
              </c:extLst>
            </c:dLbl>
            <c:dLbl>
              <c:idx val="4"/>
              <c:layout>
                <c:manualLayout>
                  <c:x val="-4.8098705235067374E-2"/>
                  <c:y val="9.735146743020758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1E-412C-989F-B8CD1611FE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Auswertung_nach_Kategorie_2015!$E$30:$I$30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Auswertung_nach_Kategorie_2015!$E$31:$I$31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14</c:v>
                </c:pt>
                <c:pt idx="3">
                  <c:v>67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1E-412C-989F-B8CD1611FE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C) Einbezug</a:t>
            </a:r>
            <a:r>
              <a:rPr lang="de-CH" sz="1200" baseline="0"/>
              <a:t> Patient/Familie in Behandlung</a:t>
            </a:r>
            <a:endParaRPr lang="de-CH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104033812551319E-2"/>
                  <c:y val="-2.5047115012262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D6-450F-AF0E-E621D2B34020}"/>
                </c:ext>
              </c:extLst>
            </c:dLbl>
            <c:dLbl>
              <c:idx val="1"/>
              <c:layout>
                <c:manualLayout>
                  <c:x val="-6.3640189286661625E-2"/>
                  <c:y val="4.530786110752549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D6-450F-AF0E-E621D2B34020}"/>
                </c:ext>
              </c:extLst>
            </c:dLbl>
            <c:dLbl>
              <c:idx val="2"/>
              <c:layout>
                <c:manualLayout>
                  <c:x val="4.9685563723872804E-2"/>
                  <c:y val="2.73176713566541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D6-450F-AF0E-E621D2B34020}"/>
                </c:ext>
              </c:extLst>
            </c:dLbl>
            <c:dLbl>
              <c:idx val="4"/>
              <c:layout>
                <c:manualLayout>
                  <c:x val="6.5839997797569549E-2"/>
                  <c:y val="-7.135235144787229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D6-450F-AF0E-E621D2B3402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Auswertung_nach_Kategorie_2015!$E$45:$I$45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Auswertung_nach_Kategorie_2015!$E$46:$I$46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7</c:v>
                </c:pt>
                <c:pt idx="3">
                  <c:v>26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D6-450F-AF0E-E621D2B340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D) Teamarbeit Personal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Auswertung_nach_Kategorie_2015!$E$61:$I$61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Auswertung_nach_Kategorie_2015!$E$62:$I$62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2-4758-9326-3B7D154AAFF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E) Nachbetreuung/Rückfallprophylaxe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331337307904584E-3"/>
                  <c:y val="-2.25474518387904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02-4489-9828-399623072AC1}"/>
                </c:ext>
              </c:extLst>
            </c:dLbl>
            <c:dLbl>
              <c:idx val="1"/>
              <c:layout>
                <c:manualLayout>
                  <c:x val="7.429029519122908E-2"/>
                  <c:y val="7.29233170178052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02-4489-9828-399623072AC1}"/>
                </c:ext>
              </c:extLst>
            </c:dLbl>
            <c:dLbl>
              <c:idx val="3"/>
              <c:layout>
                <c:manualLayout>
                  <c:x val="-9.9598799325811574E-2"/>
                  <c:y val="8.689994831727115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02-4489-9828-399623072A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Auswertung_nach_Kategorie_2015!$E$79:$H$79</c:f>
              <c:strCache>
                <c:ptCount val="4"/>
                <c:pt idx="0">
                  <c:v>NEIN</c:v>
                </c:pt>
                <c:pt idx="1">
                  <c:v>UNSICHER</c:v>
                </c:pt>
                <c:pt idx="2">
                  <c:v>JA</c:v>
                </c:pt>
                <c:pt idx="3">
                  <c:v>Keine Antwort</c:v>
                </c:pt>
              </c:strCache>
            </c:strRef>
          </c:cat>
          <c:val>
            <c:numRef>
              <c:f>Auswertung_nach_Kategorie_2015!$E$80:$H$80</c:f>
              <c:numCache>
                <c:formatCode>General</c:formatCode>
                <c:ptCount val="4"/>
                <c:pt idx="0">
                  <c:v>20</c:v>
                </c:pt>
                <c:pt idx="1">
                  <c:v>0</c:v>
                </c:pt>
                <c:pt idx="2">
                  <c:v>63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02-4489-9828-399623072A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G) Bezugspersonenarbeit (Frage A)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Auswertung_nach_Kategorie_2015!$E$113:$G$113</c:f>
              <c:strCache>
                <c:ptCount val="3"/>
                <c:pt idx="0">
                  <c:v>NEIN</c:v>
                </c:pt>
                <c:pt idx="1">
                  <c:v>JA</c:v>
                </c:pt>
                <c:pt idx="2">
                  <c:v>Keine Antwort</c:v>
                </c:pt>
              </c:strCache>
            </c:strRef>
          </c:cat>
          <c:val>
            <c:numRef>
              <c:f>Auswertung_nach_Kategorie_2015!$E$114:$G$114</c:f>
              <c:numCache>
                <c:formatCode>General</c:formatCode>
                <c:ptCount val="3"/>
                <c:pt idx="0">
                  <c:v>0</c:v>
                </c:pt>
                <c:pt idx="1">
                  <c:v>52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7-4E43-8F0B-0835660F0F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G) Bezuggspersonenarbeit (Frage B&amp;C)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Auswertung_nach_Kategorie_2015!$E$120:$I$120</c:f>
              <c:strCache>
                <c:ptCount val="5"/>
                <c:pt idx="0">
                  <c:v>GAR NICHT</c:v>
                </c:pt>
                <c:pt idx="1">
                  <c:v>ETWAS</c:v>
                </c:pt>
                <c:pt idx="2">
                  <c:v>ZIEMLICH</c:v>
                </c:pt>
                <c:pt idx="3">
                  <c:v>SEHR</c:v>
                </c:pt>
                <c:pt idx="4">
                  <c:v>Keine Antwort</c:v>
                </c:pt>
              </c:strCache>
            </c:strRef>
          </c:cat>
          <c:val>
            <c:numRef>
              <c:f>Auswertung_nach_Kategorie_2015!$E$121:$I$121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28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1-4F22-AA70-ABC28977CB8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F) Behandlungserfolg Frage 16+18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7.5768076637802273E-2"/>
                  <c:y val="5.670820273679382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03-4ED6-A5FD-3BDD365F81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Auswertung_nach_Kategorie_2015!$E$96:$G$96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</c:strCache>
            </c:strRef>
          </c:cat>
          <c:val>
            <c:numRef>
              <c:f>Auswertung_nach_Kategorie_2015!$E$97:$G$97</c:f>
              <c:numCache>
                <c:formatCode>General</c:formatCode>
                <c:ptCount val="3"/>
                <c:pt idx="0">
                  <c:v>35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3-4ED6-A5FD-3BDD365F818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F) Behandlungserfolg Frage 17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Auswertung_nach_Kategorie_2015!$E$99:$N$99</c:f>
              <c:strCache>
                <c:ptCount val="10"/>
                <c:pt idx="0">
                  <c:v>Denkbar schlechteste ① 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Denkbar beste ⑩</c:v>
                </c:pt>
              </c:strCache>
            </c:strRef>
          </c:cat>
          <c:val>
            <c:numRef>
              <c:f>Auswertung_nach_Kategorie_2015!$E$100:$N$100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5-4286-A04A-EB0F68704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566304"/>
        <c:axId val="576565520"/>
      </c:barChart>
      <c:valAx>
        <c:axId val="57656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76566304"/>
        <c:crosses val="autoZero"/>
        <c:crossBetween val="between"/>
      </c:valAx>
      <c:catAx>
        <c:axId val="576566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765655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16F&amp;18F) Behandlungserfolg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'Messung TOTAL'!$B$87</c:f>
              <c:strCache>
                <c:ptCount val="1"/>
                <c:pt idx="0">
                  <c:v>16F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1-F7CC-4AAC-974D-CB9DB825A74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TOTAL'!$C$86:$E$86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</c:strCache>
            </c:strRef>
          </c:cat>
          <c:val>
            <c:numRef>
              <c:f>'Messung TOTAL'!$C$87:$E$87</c:f>
              <c:numCache>
                <c:formatCode>General</c:formatCode>
                <c:ptCount val="3"/>
                <c:pt idx="0">
                  <c:v>85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C-4AAC-974D-CB9DB825A740}"/>
            </c:ext>
          </c:extLst>
        </c:ser>
        <c:ser>
          <c:idx val="1"/>
          <c:order val="1"/>
          <c:tx>
            <c:strRef>
              <c:f>'Messung TOTAL'!$B$88</c:f>
              <c:strCache>
                <c:ptCount val="1"/>
                <c:pt idx="0">
                  <c:v>18F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'Messung TOTAL'!$C$86:$E$86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</c:strCache>
            </c:strRef>
          </c:cat>
          <c:val>
            <c:numRef>
              <c:f>'Messung TOTAL'!$C$88:$E$88</c:f>
              <c:numCache>
                <c:formatCode>General</c:formatCode>
                <c:ptCount val="3"/>
                <c:pt idx="0">
                  <c:v>92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CC-4AAC-974D-CB9DB825A74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solidFill>
      <a:schemeClr val="tx2">
        <a:lumMod val="60000"/>
        <a:lumOff val="40000"/>
      </a:schemeClr>
    </a:solidFill>
    <a:ln>
      <a:solidFill>
        <a:sysClr val="windowText" lastClr="000000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A) Aufklärung / Information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2.1075453803568671E-2"/>
                  <c:y val="-5.24582253305293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94-4A41-8AE4-936B18937D1E}"/>
                </c:ext>
              </c:extLst>
            </c:dLbl>
            <c:dLbl>
              <c:idx val="3"/>
              <c:layout>
                <c:manualLayout>
                  <c:x val="-5.4034716248704207E-2"/>
                  <c:y val="3.30891247289740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94-4A41-8AE4-936B18937D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Auswertung_nach_Kategorie_2016!$E$15:$H$15</c:f>
              <c:strCache>
                <c:ptCount val="4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  <c:pt idx="3">
                  <c:v>KEINE MEDIKAMENTE</c:v>
                </c:pt>
              </c:strCache>
            </c:strRef>
          </c:cat>
          <c:val>
            <c:numRef>
              <c:f>Auswertung_nach_Kategorie_2016!$E$16:$H$16</c:f>
              <c:numCache>
                <c:formatCode>General</c:formatCode>
                <c:ptCount val="4"/>
                <c:pt idx="0">
                  <c:v>94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94-4A41-8AE4-936B18937D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B) Umgang Personal mit Patient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0378435959103438E-3"/>
                  <c:y val="-2.7246003340491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61-4DC7-AE19-73E387925597}"/>
                </c:ext>
              </c:extLst>
            </c:dLbl>
            <c:dLbl>
              <c:idx val="1"/>
              <c:layout>
                <c:manualLayout>
                  <c:x val="9.2509252243051204E-2"/>
                  <c:y val="-2.7246003340491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61-4DC7-AE19-73E387925597}"/>
                </c:ext>
              </c:extLst>
            </c:dLbl>
            <c:dLbl>
              <c:idx val="2"/>
              <c:layout>
                <c:manualLayout>
                  <c:x val="7.8047419804741933E-2"/>
                  <c:y val="2.95743259365306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61-4DC7-AE19-73E387925597}"/>
                </c:ext>
              </c:extLst>
            </c:dLbl>
            <c:dLbl>
              <c:idx val="3"/>
              <c:layout>
                <c:manualLayout>
                  <c:x val="-7.5748470771697468E-2"/>
                  <c:y val="-4.15480792173705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61-4DC7-AE19-73E387925597}"/>
                </c:ext>
              </c:extLst>
            </c:dLbl>
            <c:dLbl>
              <c:idx val="4"/>
              <c:layout>
                <c:manualLayout>
                  <c:x val="-4.8098705235067374E-2"/>
                  <c:y val="9.735146743020758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61-4DC7-AE19-73E3879255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Auswertung_nach_Kategorie_2016!$E$30:$I$30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Auswertung_nach_Kategorie_2016!$E$31:$I$31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89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61-4DC7-AE19-73E38792559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C) Einbezug</a:t>
            </a:r>
            <a:r>
              <a:rPr lang="de-CH" sz="1200" baseline="0"/>
              <a:t> Patient/Familie in Behandlung</a:t>
            </a:r>
            <a:endParaRPr lang="de-CH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104033812551319E-2"/>
                  <c:y val="-2.5047115012262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D7-40AE-AA48-A74AD17D0C71}"/>
                </c:ext>
              </c:extLst>
            </c:dLbl>
            <c:dLbl>
              <c:idx val="1"/>
              <c:layout>
                <c:manualLayout>
                  <c:x val="-6.3640189286661625E-2"/>
                  <c:y val="4.530786110752549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D7-40AE-AA48-A74AD17D0C71}"/>
                </c:ext>
              </c:extLst>
            </c:dLbl>
            <c:dLbl>
              <c:idx val="2"/>
              <c:layout>
                <c:manualLayout>
                  <c:x val="4.9685563723872804E-2"/>
                  <c:y val="2.73176713566541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D7-40AE-AA48-A74AD17D0C71}"/>
                </c:ext>
              </c:extLst>
            </c:dLbl>
            <c:dLbl>
              <c:idx val="4"/>
              <c:layout>
                <c:manualLayout>
                  <c:x val="6.5839997797569549E-2"/>
                  <c:y val="-7.135235144787229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D7-40AE-AA48-A74AD17D0C7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Auswertung_nach_Kategorie_2016!$E$45:$I$45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Auswertung_nach_Kategorie_2016!$E$46:$I$46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7</c:v>
                </c:pt>
                <c:pt idx="3">
                  <c:v>35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D7-40AE-AA48-A74AD17D0C7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D) Teamarbeit Personal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Auswertung_nach_Kategorie_2016!$E$61:$I$61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Auswertung_nach_Kategorie_2016!$E$62:$I$62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20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1-41EC-91A7-BD6D7EEBF82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E) Nachbetreuung/Rückfallprophylaxe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331337307904584E-3"/>
                  <c:y val="-2.25474518387904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A-4199-A0D9-AA545F78E71C}"/>
                </c:ext>
              </c:extLst>
            </c:dLbl>
            <c:dLbl>
              <c:idx val="1"/>
              <c:layout>
                <c:manualLayout>
                  <c:x val="7.429029519122908E-2"/>
                  <c:y val="7.29233170178052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8A-4199-A0D9-AA545F78E71C}"/>
                </c:ext>
              </c:extLst>
            </c:dLbl>
            <c:dLbl>
              <c:idx val="3"/>
              <c:layout>
                <c:manualLayout>
                  <c:x val="-9.9598799325811574E-2"/>
                  <c:y val="8.689994831727115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8A-4199-A0D9-AA545F78E7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Auswertung_nach_Kategorie_2016!$E$79:$H$79</c:f>
              <c:strCache>
                <c:ptCount val="4"/>
                <c:pt idx="0">
                  <c:v>NEIN</c:v>
                </c:pt>
                <c:pt idx="1">
                  <c:v>UNSICHER</c:v>
                </c:pt>
                <c:pt idx="2">
                  <c:v>JA</c:v>
                </c:pt>
                <c:pt idx="3">
                  <c:v>Keine Antwort</c:v>
                </c:pt>
              </c:strCache>
            </c:strRef>
          </c:cat>
          <c:val>
            <c:numRef>
              <c:f>Auswertung_nach_Kategorie_2016!$E$80:$H$80</c:f>
              <c:numCache>
                <c:formatCode>General</c:formatCode>
                <c:ptCount val="4"/>
                <c:pt idx="0">
                  <c:v>14</c:v>
                </c:pt>
                <c:pt idx="1">
                  <c:v>0</c:v>
                </c:pt>
                <c:pt idx="2">
                  <c:v>84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8A-4199-A0D9-AA545F78E71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G) Bezugspersonenarbeit (Frage A)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5.9022325881437465E-2"/>
                  <c:y val="2.973503419076708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C9-4483-A33D-E610BEFBA2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Auswertung_nach_Kategorie_2016!$E$113:$G$113</c:f>
              <c:strCache>
                <c:ptCount val="3"/>
                <c:pt idx="0">
                  <c:v>NEIN</c:v>
                </c:pt>
                <c:pt idx="1">
                  <c:v>JA</c:v>
                </c:pt>
                <c:pt idx="2">
                  <c:v>Keine Antwort</c:v>
                </c:pt>
              </c:strCache>
            </c:strRef>
          </c:cat>
          <c:val>
            <c:numRef>
              <c:f>Auswertung_nach_Kategorie_2016!$E$114:$G$114</c:f>
              <c:numCache>
                <c:formatCode>General</c:formatCode>
                <c:ptCount val="3"/>
                <c:pt idx="0">
                  <c:v>0</c:v>
                </c:pt>
                <c:pt idx="1">
                  <c:v>52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C9-4483-A33D-E610BEFBA28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G) Bezuggspersonenarbeit (Frage B&amp;C)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Auswertung_nach_Kategorie_2016!$E$120:$I$120</c:f>
              <c:strCache>
                <c:ptCount val="5"/>
                <c:pt idx="0">
                  <c:v>GAR NICHT</c:v>
                </c:pt>
                <c:pt idx="1">
                  <c:v>ETWAS</c:v>
                </c:pt>
                <c:pt idx="2">
                  <c:v>ZIEMLICH</c:v>
                </c:pt>
                <c:pt idx="3">
                  <c:v>SEHR</c:v>
                </c:pt>
                <c:pt idx="4">
                  <c:v>Keine Antwort</c:v>
                </c:pt>
              </c:strCache>
            </c:strRef>
          </c:cat>
          <c:val>
            <c:numRef>
              <c:f>Auswertung_nach_Kategorie_2016!$E$121:$I$121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41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5-427D-A560-C6B7F63809F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F) Behandlungserfolg Frage 16+18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7.5768076637802273E-2"/>
                  <c:y val="5.670820273679382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B4-4CFB-A207-D7CD2753C5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Auswertung_nach_Kategorie_2016!$E$96:$G$96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</c:strCache>
            </c:strRef>
          </c:cat>
          <c:val>
            <c:numRef>
              <c:f>Auswertung_nach_Kategorie_2016!$E$97:$G$97</c:f>
              <c:numCache>
                <c:formatCode>General</c:formatCode>
                <c:ptCount val="3"/>
                <c:pt idx="0">
                  <c:v>48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4-4CFB-A207-D7CD2753C59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F) Behandlungserfolg Frage 17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Auswertung_nach_Kategorie_2016!$E$99:$N$99</c:f>
              <c:strCache>
                <c:ptCount val="10"/>
                <c:pt idx="0">
                  <c:v>Denkbar schlechteste ① 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Denkbar beste ⑩</c:v>
                </c:pt>
              </c:strCache>
            </c:strRef>
          </c:cat>
          <c:val>
            <c:numRef>
              <c:f>Auswertung_nach_Kategorie_2016!$E$100:$N$100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4-4DD8-ABD7-0C3768268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566696"/>
        <c:axId val="576565912"/>
      </c:barChart>
      <c:valAx>
        <c:axId val="576565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76566696"/>
        <c:crosses val="autoZero"/>
        <c:crossBetween val="between"/>
      </c:valAx>
      <c:catAx>
        <c:axId val="576566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7656591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A) Aufklärung / Information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2.1075453803568671E-2"/>
                  <c:y val="-5.24582253305293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8C-4B62-BD9B-C50BABB30AEF}"/>
                </c:ext>
              </c:extLst>
            </c:dLbl>
            <c:dLbl>
              <c:idx val="3"/>
              <c:layout>
                <c:manualLayout>
                  <c:x val="-5.4034716248704207E-2"/>
                  <c:y val="3.30891247289740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8C-4B62-BD9B-C50BABB30A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Auswertung_nach_Kategorie_2017!$E$15:$H$15</c:f>
              <c:strCache>
                <c:ptCount val="4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  <c:pt idx="3">
                  <c:v>KEINE MEDIKAMENTE</c:v>
                </c:pt>
              </c:strCache>
            </c:strRef>
          </c:cat>
          <c:val>
            <c:numRef>
              <c:f>Auswertung_nach_Kategorie_2017!$E$16:$H$16</c:f>
              <c:numCache>
                <c:formatCode>General</c:formatCode>
                <c:ptCount val="4"/>
                <c:pt idx="0">
                  <c:v>84</c:v>
                </c:pt>
                <c:pt idx="1">
                  <c:v>14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8C-4B62-BD9B-C50BABB30A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17F) Wie ist Ihr Gesamturteil über die Behandlung und Betreuung, die Sie in unserem Hause erhalten haben? (Skala 1-10)</a:t>
            </a:r>
          </a:p>
        </c:rich>
      </c:tx>
      <c:layout>
        <c:manualLayout>
          <c:xMode val="edge"/>
          <c:yMode val="edge"/>
          <c:x val="0.12578477690288714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'Messung TOTAL'!$B$92</c:f>
              <c:strCache>
                <c:ptCount val="1"/>
                <c:pt idx="0">
                  <c:v>Anz. Pat.</c:v>
                </c:pt>
              </c:strCache>
            </c:strRef>
          </c:tx>
          <c:invertIfNegative val="0"/>
          <c:cat>
            <c:strRef>
              <c:f>'Messung TOTAL'!$C$91:$L$91</c:f>
              <c:strCache>
                <c:ptCount val="10"/>
                <c:pt idx="0">
                  <c:v>Denkbar schlechteste ① 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Denkbar beste ⑩</c:v>
                </c:pt>
              </c:strCache>
            </c:strRef>
          </c:cat>
          <c:val>
            <c:numRef>
              <c:f>'Messung TOTAL'!$C$92:$L$92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11</c:v>
                </c:pt>
                <c:pt idx="7">
                  <c:v>25</c:v>
                </c:pt>
                <c:pt idx="8">
                  <c:v>30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E-4C3F-B3A8-1EF037E4D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48288"/>
        <c:axId val="415346720"/>
      </c:barChart>
      <c:catAx>
        <c:axId val="41534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15346720"/>
        <c:crosses val="autoZero"/>
        <c:auto val="1"/>
        <c:lblAlgn val="ctr"/>
        <c:lblOffset val="100"/>
        <c:noMultiLvlLbl val="0"/>
      </c:catAx>
      <c:valAx>
        <c:axId val="4153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15348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tx2">
        <a:lumMod val="60000"/>
        <a:lumOff val="40000"/>
      </a:schemeClr>
    </a:solidFill>
    <a:ln>
      <a:solidFill>
        <a:sysClr val="windowText" lastClr="000000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B) Umgang Personal mit Patient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0378435959103438E-3"/>
                  <c:y val="-2.7246003340491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6D-4885-8BD5-A60D95A92EE4}"/>
                </c:ext>
              </c:extLst>
            </c:dLbl>
            <c:dLbl>
              <c:idx val="1"/>
              <c:layout>
                <c:manualLayout>
                  <c:x val="9.2509252243051204E-2"/>
                  <c:y val="-2.7246003340491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6D-4885-8BD5-A60D95A92EE4}"/>
                </c:ext>
              </c:extLst>
            </c:dLbl>
            <c:dLbl>
              <c:idx val="2"/>
              <c:layout>
                <c:manualLayout>
                  <c:x val="7.8047419804741933E-2"/>
                  <c:y val="2.95743259365306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6D-4885-8BD5-A60D95A92EE4}"/>
                </c:ext>
              </c:extLst>
            </c:dLbl>
            <c:dLbl>
              <c:idx val="3"/>
              <c:layout>
                <c:manualLayout>
                  <c:x val="-7.5748470771697468E-2"/>
                  <c:y val="-4.15480792173705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6D-4885-8BD5-A60D95A92EE4}"/>
                </c:ext>
              </c:extLst>
            </c:dLbl>
            <c:dLbl>
              <c:idx val="4"/>
              <c:layout>
                <c:manualLayout>
                  <c:x val="-4.8098705235067374E-2"/>
                  <c:y val="9.735146743020758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6D-4885-8BD5-A60D95A92E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Auswertung_nach_Kategorie_2017!$E$30:$I$30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Auswertung_nach_Kategorie_2017!$E$31:$I$31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25</c:v>
                </c:pt>
                <c:pt idx="3">
                  <c:v>107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6D-4885-8BD5-A60D95A92EE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C) Einbezug</a:t>
            </a:r>
            <a:r>
              <a:rPr lang="de-CH" sz="1200" baseline="0"/>
              <a:t> Patient/Familie in Behandlung</a:t>
            </a:r>
            <a:endParaRPr lang="de-CH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104033812551319E-2"/>
                  <c:y val="-2.5047115012262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37-46B6-907D-D8080EA6BA44}"/>
                </c:ext>
              </c:extLst>
            </c:dLbl>
            <c:dLbl>
              <c:idx val="1"/>
              <c:layout>
                <c:manualLayout>
                  <c:x val="-6.3640189286661625E-2"/>
                  <c:y val="4.530786110752549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37-46B6-907D-D8080EA6BA44}"/>
                </c:ext>
              </c:extLst>
            </c:dLbl>
            <c:dLbl>
              <c:idx val="2"/>
              <c:layout>
                <c:manualLayout>
                  <c:x val="4.9685563723872804E-2"/>
                  <c:y val="2.73176713566541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37-46B6-907D-D8080EA6BA44}"/>
                </c:ext>
              </c:extLst>
            </c:dLbl>
            <c:dLbl>
              <c:idx val="4"/>
              <c:layout>
                <c:manualLayout>
                  <c:x val="6.5839997797569549E-2"/>
                  <c:y val="-7.135235144787229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37-46B6-907D-D8080EA6BA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Auswertung_nach_Kategorie_2017!$E$45:$I$45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Auswertung_nach_Kategorie_2017!$E$46:$I$46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14</c:v>
                </c:pt>
                <c:pt idx="3">
                  <c:v>47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37-46B6-907D-D8080EA6BA4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D) Teamarbeit Personal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Auswertung_nach_Kategorie_2017!$E$61:$I$61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Auswertung_nach_Kategorie_2017!$E$62:$I$62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25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F-4A7B-BB5A-6F357E7B6A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E) Nachbetreuung/Rückfallprophylaxe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331337307904584E-3"/>
                  <c:y val="-2.25474518387904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03-4FF8-B529-98B33E5DEBB2}"/>
                </c:ext>
              </c:extLst>
            </c:dLbl>
            <c:dLbl>
              <c:idx val="1"/>
              <c:layout>
                <c:manualLayout>
                  <c:x val="7.429029519122908E-2"/>
                  <c:y val="7.29233170178052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03-4FF8-B529-98B33E5DEBB2}"/>
                </c:ext>
              </c:extLst>
            </c:dLbl>
            <c:dLbl>
              <c:idx val="3"/>
              <c:layout>
                <c:manualLayout>
                  <c:x val="-9.9598799325811574E-2"/>
                  <c:y val="8.689994831727115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03-4FF8-B529-98B33E5DEBB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Auswertung_nach_Kategorie_2017!$E$79:$H$79</c:f>
              <c:strCache>
                <c:ptCount val="4"/>
                <c:pt idx="0">
                  <c:v>NEIN</c:v>
                </c:pt>
                <c:pt idx="1">
                  <c:v>UNSICHER</c:v>
                </c:pt>
                <c:pt idx="2">
                  <c:v>JA</c:v>
                </c:pt>
                <c:pt idx="3">
                  <c:v>Keine Antwort</c:v>
                </c:pt>
              </c:strCache>
            </c:strRef>
          </c:cat>
          <c:val>
            <c:numRef>
              <c:f>Auswertung_nach_Kategorie_2017!$E$80:$H$80</c:f>
              <c:numCache>
                <c:formatCode>General</c:formatCode>
                <c:ptCount val="4"/>
                <c:pt idx="0">
                  <c:v>26</c:v>
                </c:pt>
                <c:pt idx="1">
                  <c:v>0</c:v>
                </c:pt>
                <c:pt idx="2">
                  <c:v>104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03-4FF8-B529-98B33E5DEBB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G) Bezugspersonenarbeit (Frage A)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5.9022325881437465E-2"/>
                  <c:y val="2.973503419076708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95-4D1F-BCED-54C88C192C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Auswertung_nach_Kategorie_2017!$E$113:$G$113</c:f>
              <c:strCache>
                <c:ptCount val="3"/>
                <c:pt idx="0">
                  <c:v>NEIN</c:v>
                </c:pt>
                <c:pt idx="1">
                  <c:v>JA</c:v>
                </c:pt>
                <c:pt idx="2">
                  <c:v>Keine Antwort</c:v>
                </c:pt>
              </c:strCache>
            </c:strRef>
          </c:cat>
          <c:val>
            <c:numRef>
              <c:f>Auswertung_nach_Kategorie_2017!$E$114:$G$114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FB95-4D1F-BCED-54C88C192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G) Bezuggspersonenarbeit (Frage B&amp;C)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Auswertung_nach_Kategorie_2017!$E$120:$I$120</c:f>
              <c:strCache>
                <c:ptCount val="5"/>
                <c:pt idx="0">
                  <c:v>GAR NICHT</c:v>
                </c:pt>
                <c:pt idx="1">
                  <c:v>ETWAS</c:v>
                </c:pt>
                <c:pt idx="2">
                  <c:v>ZIEMLICH</c:v>
                </c:pt>
                <c:pt idx="3">
                  <c:v>SEHR</c:v>
                </c:pt>
                <c:pt idx="4">
                  <c:v>Keine Antwort</c:v>
                </c:pt>
              </c:strCache>
            </c:strRef>
          </c:cat>
          <c:val>
            <c:numRef>
              <c:f>Auswertung_nach_Kategorie_2017!$E$121:$I$121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24</c:v>
                </c:pt>
                <c:pt idx="3">
                  <c:v>38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5-4D9D-84D6-029447A0D8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F) Behandlungserfolg Frage 16+18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7.5768076637802273E-2"/>
                  <c:y val="5.670820273679382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0A-424C-AD21-7D7E063952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Auswertung_nach_Kategorie_2017!$E$96:$G$96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</c:strCache>
            </c:strRef>
          </c:cat>
          <c:val>
            <c:numRef>
              <c:f>Auswertung_nach_Kategorie_2017!$E$97:$G$97</c:f>
              <c:numCache>
                <c:formatCode>General</c:formatCode>
                <c:ptCount val="3"/>
                <c:pt idx="0">
                  <c:v>58</c:v>
                </c:pt>
                <c:pt idx="1">
                  <c:v>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A-424C-AD21-7D7E063952F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F) Behandlungserfolg Frage 17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Auswertung_nach_Kategorie_2017!$E$99:$N$99</c:f>
              <c:strCache>
                <c:ptCount val="10"/>
                <c:pt idx="0">
                  <c:v>Denkbar schlechteste ① 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  <c:pt idx="8">
                  <c:v>⑨</c:v>
                </c:pt>
                <c:pt idx="9">
                  <c:v>Denkbar beste ⑩</c:v>
                </c:pt>
              </c:strCache>
            </c:strRef>
          </c:cat>
          <c:val>
            <c:numRef>
              <c:f>Auswertung_nach_Kategorie_2017!$E$100:$N$100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11</c:v>
                </c:pt>
                <c:pt idx="8">
                  <c:v>8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7-4A1C-AA47-87E7F0B67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631008"/>
        <c:axId val="587640808"/>
      </c:barChart>
      <c:valAx>
        <c:axId val="587640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87631008"/>
        <c:crosses val="autoZero"/>
        <c:crossBetween val="between"/>
      </c:valAx>
      <c:catAx>
        <c:axId val="5876310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8764080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A) Aufklärung / Information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'! Auswertung nach Kategorien'!$E$15:$H$15</c:f>
              <c:strCache>
                <c:ptCount val="4"/>
                <c:pt idx="0">
                  <c:v>JA</c:v>
                </c:pt>
                <c:pt idx="1">
                  <c:v>NEIN</c:v>
                </c:pt>
                <c:pt idx="2">
                  <c:v>Keine Antwort</c:v>
                </c:pt>
                <c:pt idx="3">
                  <c:v>KEINE MEDIKAMENTE</c:v>
                </c:pt>
              </c:strCache>
            </c:strRef>
          </c:cat>
          <c:val>
            <c:numRef>
              <c:f>'! Auswertung nach Kategorien'!$E$16:$H$16</c:f>
              <c:numCache>
                <c:formatCode>General</c:formatCode>
                <c:ptCount val="4"/>
                <c:pt idx="0">
                  <c:v>420</c:v>
                </c:pt>
                <c:pt idx="1">
                  <c:v>41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C-4214-9326-1FEF39FDB84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B) Umgang Personal mit Patient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'! Auswertung nach Kategorien'!$E$30:$I$30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'! Auswertung nach Kategorien'!$E$31:$I$31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101</c:v>
                </c:pt>
                <c:pt idx="3">
                  <c:v>355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0-4F47-9141-EE4A7CDBA6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/>
              <a:t>C) Einbezug</a:t>
            </a:r>
            <a:r>
              <a:rPr lang="de-CH" sz="1200" baseline="0"/>
              <a:t> Patient/Familie in Behandlung</a:t>
            </a:r>
            <a:endParaRPr lang="de-CH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'! Auswertung nach Kategorien'!$E$45:$I$45</c:f>
              <c:strCache>
                <c:ptCount val="5"/>
                <c:pt idx="0">
                  <c:v>NEIN</c:v>
                </c:pt>
                <c:pt idx="1">
                  <c:v>GELEGENTLICH</c:v>
                </c:pt>
                <c:pt idx="2">
                  <c:v>GRÖSSTENTEILS</c:v>
                </c:pt>
                <c:pt idx="3">
                  <c:v>JA</c:v>
                </c:pt>
                <c:pt idx="4">
                  <c:v>Keine Antwort</c:v>
                </c:pt>
              </c:strCache>
            </c:strRef>
          </c:cat>
          <c:val>
            <c:numRef>
              <c:f>'! Auswertung nach Kategorien'!$E$46:$I$46</c:f>
              <c:numCache>
                <c:formatCode>General</c:formatCode>
                <c:ptCount val="5"/>
                <c:pt idx="0">
                  <c:v>13</c:v>
                </c:pt>
                <c:pt idx="1">
                  <c:v>11</c:v>
                </c:pt>
                <c:pt idx="2">
                  <c:v>103</c:v>
                </c:pt>
                <c:pt idx="3">
                  <c:v>107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D-4E11-9EF8-14B3314406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7.xml"/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Relationship Id="rId9" Type="http://schemas.openxmlformats.org/officeDocument/2006/relationships/chart" Target="../charts/chart58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Relationship Id="rId9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6</xdr:col>
      <xdr:colOff>133352</xdr:colOff>
      <xdr:row>28</xdr:row>
      <xdr:rowOff>95251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761999</xdr:colOff>
      <xdr:row>15</xdr:row>
      <xdr:rowOff>9525</xdr:rowOff>
    </xdr:from>
    <xdr:to>
      <xdr:col>14</xdr:col>
      <xdr:colOff>314324</xdr:colOff>
      <xdr:row>28</xdr:row>
      <xdr:rowOff>76199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6</xdr:col>
      <xdr:colOff>228601</xdr:colOff>
      <xdr:row>50</xdr:row>
      <xdr:rowOff>66676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36</xdr:row>
      <xdr:rowOff>0</xdr:rowOff>
    </xdr:from>
    <xdr:to>
      <xdr:col>14</xdr:col>
      <xdr:colOff>266700</xdr:colOff>
      <xdr:row>49</xdr:row>
      <xdr:rowOff>76200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55</xdr:row>
      <xdr:rowOff>190499</xdr:rowOff>
    </xdr:from>
    <xdr:to>
      <xdr:col>6</xdr:col>
      <xdr:colOff>152400</xdr:colOff>
      <xdr:row>69</xdr:row>
      <xdr:rowOff>161924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</xdr:colOff>
      <xdr:row>55</xdr:row>
      <xdr:rowOff>9525</xdr:rowOff>
    </xdr:from>
    <xdr:to>
      <xdr:col>14</xdr:col>
      <xdr:colOff>414339</xdr:colOff>
      <xdr:row>76</xdr:row>
      <xdr:rowOff>1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9526</xdr:colOff>
      <xdr:row>6</xdr:row>
      <xdr:rowOff>0</xdr:rowOff>
    </xdr:from>
    <xdr:to>
      <xdr:col>20</xdr:col>
      <xdr:colOff>733426</xdr:colOff>
      <xdr:row>13</xdr:row>
      <xdr:rowOff>161925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</xdr:colOff>
      <xdr:row>22</xdr:row>
      <xdr:rowOff>19050</xdr:rowOff>
    </xdr:from>
    <xdr:to>
      <xdr:col>21</xdr:col>
      <xdr:colOff>9525</xdr:colOff>
      <xdr:row>31</xdr:row>
      <xdr:rowOff>190500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39</xdr:row>
      <xdr:rowOff>57150</xdr:rowOff>
    </xdr:from>
    <xdr:to>
      <xdr:col>21</xdr:col>
      <xdr:colOff>14287</xdr:colOff>
      <xdr:row>50</xdr:row>
      <xdr:rowOff>19050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54</xdr:row>
      <xdr:rowOff>161925</xdr:rowOff>
    </xdr:from>
    <xdr:to>
      <xdr:col>21</xdr:col>
      <xdr:colOff>61912</xdr:colOff>
      <xdr:row>65</xdr:row>
      <xdr:rowOff>161925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733425</xdr:colOff>
      <xdr:row>71</xdr:row>
      <xdr:rowOff>66675</xdr:rowOff>
    </xdr:from>
    <xdr:to>
      <xdr:col>20</xdr:col>
      <xdr:colOff>738187</xdr:colOff>
      <xdr:row>84</xdr:row>
      <xdr:rowOff>28575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609600</xdr:colOff>
      <xdr:row>107</xdr:row>
      <xdr:rowOff>66674</xdr:rowOff>
    </xdr:from>
    <xdr:to>
      <xdr:col>20</xdr:col>
      <xdr:colOff>557212</xdr:colOff>
      <xdr:row>116</xdr:row>
      <xdr:rowOff>180975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728662</xdr:colOff>
      <xdr:row>112</xdr:row>
      <xdr:rowOff>95251</xdr:rowOff>
    </xdr:from>
    <xdr:to>
      <xdr:col>15</xdr:col>
      <xdr:colOff>352425</xdr:colOff>
      <xdr:row>121</xdr:row>
      <xdr:rowOff>161926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604837</xdr:colOff>
      <xdr:row>86</xdr:row>
      <xdr:rowOff>133350</xdr:rowOff>
    </xdr:from>
    <xdr:to>
      <xdr:col>18</xdr:col>
      <xdr:colOff>247650</xdr:colOff>
      <xdr:row>96</xdr:row>
      <xdr:rowOff>180975</xdr:rowOff>
    </xdr:to>
    <xdr:graphicFrame macro="">
      <xdr:nvGraphicFramePr>
        <xdr:cNvPr id="19" name="Diagram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519112</xdr:colOff>
      <xdr:row>86</xdr:row>
      <xdr:rowOff>142875</xdr:rowOff>
    </xdr:from>
    <xdr:to>
      <xdr:col>23</xdr:col>
      <xdr:colOff>638175</xdr:colOff>
      <xdr:row>105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285748</xdr:colOff>
      <xdr:row>54</xdr:row>
      <xdr:rowOff>285750</xdr:rowOff>
    </xdr:from>
    <xdr:to>
      <xdr:col>19</xdr:col>
      <xdr:colOff>447675</xdr:colOff>
      <xdr:row>67</xdr:row>
      <xdr:rowOff>171451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271462</xdr:colOff>
      <xdr:row>67</xdr:row>
      <xdr:rowOff>266701</xdr:rowOff>
    </xdr:from>
    <xdr:to>
      <xdr:col>19</xdr:col>
      <xdr:colOff>457199</xdr:colOff>
      <xdr:row>79</xdr:row>
      <xdr:rowOff>28575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533398</xdr:colOff>
      <xdr:row>97</xdr:row>
      <xdr:rowOff>152399</xdr:rowOff>
    </xdr:from>
    <xdr:to>
      <xdr:col>20</xdr:col>
      <xdr:colOff>28574</xdr:colOff>
      <xdr:row>111</xdr:row>
      <xdr:rowOff>76200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376237</xdr:colOff>
      <xdr:row>108</xdr:row>
      <xdr:rowOff>180975</xdr:rowOff>
    </xdr:from>
    <xdr:to>
      <xdr:col>13</xdr:col>
      <xdr:colOff>219075</xdr:colOff>
      <xdr:row>118</xdr:row>
      <xdr:rowOff>28575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185736</xdr:colOff>
      <xdr:row>113</xdr:row>
      <xdr:rowOff>123824</xdr:rowOff>
    </xdr:from>
    <xdr:to>
      <xdr:col>19</xdr:col>
      <xdr:colOff>609600</xdr:colOff>
      <xdr:row>134</xdr:row>
      <xdr:rowOff>28575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280987</xdr:colOff>
      <xdr:row>122</xdr:row>
      <xdr:rowOff>28575</xdr:rowOff>
    </xdr:from>
    <xdr:to>
      <xdr:col>13</xdr:col>
      <xdr:colOff>104775</xdr:colOff>
      <xdr:row>134</xdr:row>
      <xdr:rowOff>9525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280987</xdr:colOff>
      <xdr:row>47</xdr:row>
      <xdr:rowOff>95250</xdr:rowOff>
    </xdr:from>
    <xdr:to>
      <xdr:col>19</xdr:col>
      <xdr:colOff>466725</xdr:colOff>
      <xdr:row>54</xdr:row>
      <xdr:rowOff>95250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9526</xdr:colOff>
      <xdr:row>6</xdr:row>
      <xdr:rowOff>0</xdr:rowOff>
    </xdr:from>
    <xdr:to>
      <xdr:col>20</xdr:col>
      <xdr:colOff>733426</xdr:colOff>
      <xdr:row>13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</xdr:colOff>
      <xdr:row>22</xdr:row>
      <xdr:rowOff>19050</xdr:rowOff>
    </xdr:from>
    <xdr:to>
      <xdr:col>21</xdr:col>
      <xdr:colOff>9525</xdr:colOff>
      <xdr:row>31</xdr:row>
      <xdr:rowOff>190500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39</xdr:row>
      <xdr:rowOff>57150</xdr:rowOff>
    </xdr:from>
    <xdr:to>
      <xdr:col>21</xdr:col>
      <xdr:colOff>14287</xdr:colOff>
      <xdr:row>50</xdr:row>
      <xdr:rowOff>19050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54</xdr:row>
      <xdr:rowOff>161925</xdr:rowOff>
    </xdr:from>
    <xdr:to>
      <xdr:col>21</xdr:col>
      <xdr:colOff>61912</xdr:colOff>
      <xdr:row>65</xdr:row>
      <xdr:rowOff>161925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733425</xdr:colOff>
      <xdr:row>71</xdr:row>
      <xdr:rowOff>66675</xdr:rowOff>
    </xdr:from>
    <xdr:to>
      <xdr:col>20</xdr:col>
      <xdr:colOff>738187</xdr:colOff>
      <xdr:row>84</xdr:row>
      <xdr:rowOff>28575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609600</xdr:colOff>
      <xdr:row>107</xdr:row>
      <xdr:rowOff>66674</xdr:rowOff>
    </xdr:from>
    <xdr:to>
      <xdr:col>20</xdr:col>
      <xdr:colOff>557212</xdr:colOff>
      <xdr:row>116</xdr:row>
      <xdr:rowOff>180975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728662</xdr:colOff>
      <xdr:row>112</xdr:row>
      <xdr:rowOff>95251</xdr:rowOff>
    </xdr:from>
    <xdr:to>
      <xdr:col>15</xdr:col>
      <xdr:colOff>352425</xdr:colOff>
      <xdr:row>121</xdr:row>
      <xdr:rowOff>161926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604837</xdr:colOff>
      <xdr:row>86</xdr:row>
      <xdr:rowOff>133350</xdr:rowOff>
    </xdr:from>
    <xdr:to>
      <xdr:col>18</xdr:col>
      <xdr:colOff>247650</xdr:colOff>
      <xdr:row>96</xdr:row>
      <xdr:rowOff>180975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519112</xdr:colOff>
      <xdr:row>86</xdr:row>
      <xdr:rowOff>142875</xdr:rowOff>
    </xdr:from>
    <xdr:to>
      <xdr:col>23</xdr:col>
      <xdr:colOff>638175</xdr:colOff>
      <xdr:row>105</xdr:row>
      <xdr:rowOff>57150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9526</xdr:colOff>
      <xdr:row>6</xdr:row>
      <xdr:rowOff>0</xdr:rowOff>
    </xdr:from>
    <xdr:to>
      <xdr:col>20</xdr:col>
      <xdr:colOff>733426</xdr:colOff>
      <xdr:row>13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</xdr:colOff>
      <xdr:row>22</xdr:row>
      <xdr:rowOff>19050</xdr:rowOff>
    </xdr:from>
    <xdr:to>
      <xdr:col>21</xdr:col>
      <xdr:colOff>9525</xdr:colOff>
      <xdr:row>31</xdr:row>
      <xdr:rowOff>190500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39</xdr:row>
      <xdr:rowOff>57150</xdr:rowOff>
    </xdr:from>
    <xdr:to>
      <xdr:col>21</xdr:col>
      <xdr:colOff>14287</xdr:colOff>
      <xdr:row>50</xdr:row>
      <xdr:rowOff>19050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54</xdr:row>
      <xdr:rowOff>161925</xdr:rowOff>
    </xdr:from>
    <xdr:to>
      <xdr:col>21</xdr:col>
      <xdr:colOff>61912</xdr:colOff>
      <xdr:row>65</xdr:row>
      <xdr:rowOff>161925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733425</xdr:colOff>
      <xdr:row>71</xdr:row>
      <xdr:rowOff>66675</xdr:rowOff>
    </xdr:from>
    <xdr:to>
      <xdr:col>20</xdr:col>
      <xdr:colOff>738187</xdr:colOff>
      <xdr:row>84</xdr:row>
      <xdr:rowOff>28575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609600</xdr:colOff>
      <xdr:row>107</xdr:row>
      <xdr:rowOff>66674</xdr:rowOff>
    </xdr:from>
    <xdr:to>
      <xdr:col>20</xdr:col>
      <xdr:colOff>557212</xdr:colOff>
      <xdr:row>116</xdr:row>
      <xdr:rowOff>180975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728662</xdr:colOff>
      <xdr:row>112</xdr:row>
      <xdr:rowOff>95251</xdr:rowOff>
    </xdr:from>
    <xdr:to>
      <xdr:col>15</xdr:col>
      <xdr:colOff>352425</xdr:colOff>
      <xdr:row>121</xdr:row>
      <xdr:rowOff>161926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604837</xdr:colOff>
      <xdr:row>86</xdr:row>
      <xdr:rowOff>133350</xdr:rowOff>
    </xdr:from>
    <xdr:to>
      <xdr:col>18</xdr:col>
      <xdr:colOff>247650</xdr:colOff>
      <xdr:row>96</xdr:row>
      <xdr:rowOff>180975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519112</xdr:colOff>
      <xdr:row>86</xdr:row>
      <xdr:rowOff>142875</xdr:rowOff>
    </xdr:from>
    <xdr:to>
      <xdr:col>23</xdr:col>
      <xdr:colOff>638175</xdr:colOff>
      <xdr:row>105</xdr:row>
      <xdr:rowOff>57150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9526</xdr:colOff>
      <xdr:row>6</xdr:row>
      <xdr:rowOff>0</xdr:rowOff>
    </xdr:from>
    <xdr:to>
      <xdr:col>20</xdr:col>
      <xdr:colOff>733426</xdr:colOff>
      <xdr:row>13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</xdr:colOff>
      <xdr:row>22</xdr:row>
      <xdr:rowOff>19050</xdr:rowOff>
    </xdr:from>
    <xdr:to>
      <xdr:col>21</xdr:col>
      <xdr:colOff>9525</xdr:colOff>
      <xdr:row>31</xdr:row>
      <xdr:rowOff>190500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39</xdr:row>
      <xdr:rowOff>57150</xdr:rowOff>
    </xdr:from>
    <xdr:to>
      <xdr:col>21</xdr:col>
      <xdr:colOff>14287</xdr:colOff>
      <xdr:row>50</xdr:row>
      <xdr:rowOff>19050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54</xdr:row>
      <xdr:rowOff>161925</xdr:rowOff>
    </xdr:from>
    <xdr:to>
      <xdr:col>21</xdr:col>
      <xdr:colOff>61912</xdr:colOff>
      <xdr:row>65</xdr:row>
      <xdr:rowOff>161925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733425</xdr:colOff>
      <xdr:row>71</xdr:row>
      <xdr:rowOff>66675</xdr:rowOff>
    </xdr:from>
    <xdr:to>
      <xdr:col>20</xdr:col>
      <xdr:colOff>738187</xdr:colOff>
      <xdr:row>84</xdr:row>
      <xdr:rowOff>28575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609600</xdr:colOff>
      <xdr:row>107</xdr:row>
      <xdr:rowOff>66674</xdr:rowOff>
    </xdr:from>
    <xdr:to>
      <xdr:col>20</xdr:col>
      <xdr:colOff>557212</xdr:colOff>
      <xdr:row>116</xdr:row>
      <xdr:rowOff>180975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728662</xdr:colOff>
      <xdr:row>112</xdr:row>
      <xdr:rowOff>95251</xdr:rowOff>
    </xdr:from>
    <xdr:to>
      <xdr:col>15</xdr:col>
      <xdr:colOff>352425</xdr:colOff>
      <xdr:row>121</xdr:row>
      <xdr:rowOff>161926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604837</xdr:colOff>
      <xdr:row>86</xdr:row>
      <xdr:rowOff>133350</xdr:rowOff>
    </xdr:from>
    <xdr:to>
      <xdr:col>18</xdr:col>
      <xdr:colOff>247650</xdr:colOff>
      <xdr:row>96</xdr:row>
      <xdr:rowOff>180975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519112</xdr:colOff>
      <xdr:row>86</xdr:row>
      <xdr:rowOff>142875</xdr:rowOff>
    </xdr:from>
    <xdr:to>
      <xdr:col>23</xdr:col>
      <xdr:colOff>638175</xdr:colOff>
      <xdr:row>105</xdr:row>
      <xdr:rowOff>57150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9526</xdr:colOff>
      <xdr:row>6</xdr:row>
      <xdr:rowOff>0</xdr:rowOff>
    </xdr:from>
    <xdr:to>
      <xdr:col>20</xdr:col>
      <xdr:colOff>733426</xdr:colOff>
      <xdr:row>13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</xdr:colOff>
      <xdr:row>22</xdr:row>
      <xdr:rowOff>19050</xdr:rowOff>
    </xdr:from>
    <xdr:to>
      <xdr:col>21</xdr:col>
      <xdr:colOff>9525</xdr:colOff>
      <xdr:row>31</xdr:row>
      <xdr:rowOff>190500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39</xdr:row>
      <xdr:rowOff>57150</xdr:rowOff>
    </xdr:from>
    <xdr:to>
      <xdr:col>21</xdr:col>
      <xdr:colOff>14287</xdr:colOff>
      <xdr:row>50</xdr:row>
      <xdr:rowOff>19050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54</xdr:row>
      <xdr:rowOff>161925</xdr:rowOff>
    </xdr:from>
    <xdr:to>
      <xdr:col>21</xdr:col>
      <xdr:colOff>61912</xdr:colOff>
      <xdr:row>65</xdr:row>
      <xdr:rowOff>161925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733425</xdr:colOff>
      <xdr:row>71</xdr:row>
      <xdr:rowOff>66675</xdr:rowOff>
    </xdr:from>
    <xdr:to>
      <xdr:col>20</xdr:col>
      <xdr:colOff>738187</xdr:colOff>
      <xdr:row>84</xdr:row>
      <xdr:rowOff>28575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609600</xdr:colOff>
      <xdr:row>107</xdr:row>
      <xdr:rowOff>66674</xdr:rowOff>
    </xdr:from>
    <xdr:to>
      <xdr:col>20</xdr:col>
      <xdr:colOff>557212</xdr:colOff>
      <xdr:row>116</xdr:row>
      <xdr:rowOff>180975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728662</xdr:colOff>
      <xdr:row>112</xdr:row>
      <xdr:rowOff>95251</xdr:rowOff>
    </xdr:from>
    <xdr:to>
      <xdr:col>15</xdr:col>
      <xdr:colOff>352425</xdr:colOff>
      <xdr:row>121</xdr:row>
      <xdr:rowOff>161926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604837</xdr:colOff>
      <xdr:row>86</xdr:row>
      <xdr:rowOff>133350</xdr:rowOff>
    </xdr:from>
    <xdr:to>
      <xdr:col>18</xdr:col>
      <xdr:colOff>247650</xdr:colOff>
      <xdr:row>96</xdr:row>
      <xdr:rowOff>180975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519112</xdr:colOff>
      <xdr:row>86</xdr:row>
      <xdr:rowOff>142875</xdr:rowOff>
    </xdr:from>
    <xdr:to>
      <xdr:col>23</xdr:col>
      <xdr:colOff>638175</xdr:colOff>
      <xdr:row>105</xdr:row>
      <xdr:rowOff>57150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9526</xdr:colOff>
      <xdr:row>6</xdr:row>
      <xdr:rowOff>0</xdr:rowOff>
    </xdr:from>
    <xdr:to>
      <xdr:col>20</xdr:col>
      <xdr:colOff>733426</xdr:colOff>
      <xdr:row>13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</xdr:colOff>
      <xdr:row>22</xdr:row>
      <xdr:rowOff>19050</xdr:rowOff>
    </xdr:from>
    <xdr:to>
      <xdr:col>21</xdr:col>
      <xdr:colOff>9525</xdr:colOff>
      <xdr:row>31</xdr:row>
      <xdr:rowOff>190500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39</xdr:row>
      <xdr:rowOff>57150</xdr:rowOff>
    </xdr:from>
    <xdr:to>
      <xdr:col>21</xdr:col>
      <xdr:colOff>14287</xdr:colOff>
      <xdr:row>50</xdr:row>
      <xdr:rowOff>19050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54</xdr:row>
      <xdr:rowOff>161925</xdr:rowOff>
    </xdr:from>
    <xdr:to>
      <xdr:col>21</xdr:col>
      <xdr:colOff>61912</xdr:colOff>
      <xdr:row>65</xdr:row>
      <xdr:rowOff>161925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733425</xdr:colOff>
      <xdr:row>71</xdr:row>
      <xdr:rowOff>66675</xdr:rowOff>
    </xdr:from>
    <xdr:to>
      <xdr:col>20</xdr:col>
      <xdr:colOff>738187</xdr:colOff>
      <xdr:row>84</xdr:row>
      <xdr:rowOff>28575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609600</xdr:colOff>
      <xdr:row>107</xdr:row>
      <xdr:rowOff>66674</xdr:rowOff>
    </xdr:from>
    <xdr:to>
      <xdr:col>20</xdr:col>
      <xdr:colOff>557212</xdr:colOff>
      <xdr:row>116</xdr:row>
      <xdr:rowOff>180975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728662</xdr:colOff>
      <xdr:row>112</xdr:row>
      <xdr:rowOff>95251</xdr:rowOff>
    </xdr:from>
    <xdr:to>
      <xdr:col>15</xdr:col>
      <xdr:colOff>352425</xdr:colOff>
      <xdr:row>121</xdr:row>
      <xdr:rowOff>161926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604837</xdr:colOff>
      <xdr:row>86</xdr:row>
      <xdr:rowOff>133350</xdr:rowOff>
    </xdr:from>
    <xdr:to>
      <xdr:col>18</xdr:col>
      <xdr:colOff>247650</xdr:colOff>
      <xdr:row>96</xdr:row>
      <xdr:rowOff>180975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519112</xdr:colOff>
      <xdr:row>86</xdr:row>
      <xdr:rowOff>142875</xdr:rowOff>
    </xdr:from>
    <xdr:to>
      <xdr:col>23</xdr:col>
      <xdr:colOff>638175</xdr:colOff>
      <xdr:row>105</xdr:row>
      <xdr:rowOff>57150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3:M83"/>
  <sheetViews>
    <sheetView workbookViewId="0">
      <selection activeCell="H26" sqref="H26"/>
    </sheetView>
  </sheetViews>
  <sheetFormatPr baseColWidth="10" defaultRowHeight="15" x14ac:dyDescent="0.25"/>
  <sheetData>
    <row r="3" spans="2:13" x14ac:dyDescent="0.25">
      <c r="B3" s="651" t="s">
        <v>33</v>
      </c>
      <c r="C3" s="652"/>
      <c r="D3" s="652"/>
      <c r="E3" s="653"/>
    </row>
    <row r="4" spans="2:13" x14ac:dyDescent="0.25">
      <c r="B4" s="654"/>
      <c r="C4" s="655"/>
      <c r="D4" s="655"/>
      <c r="E4" s="656"/>
    </row>
    <row r="13" spans="2:13" x14ac:dyDescent="0.25">
      <c r="B13" s="657" t="s">
        <v>92</v>
      </c>
      <c r="C13" s="658"/>
      <c r="D13" s="658"/>
      <c r="E13" s="659"/>
      <c r="J13" s="663" t="s">
        <v>93</v>
      </c>
      <c r="K13" s="663"/>
      <c r="L13" s="663"/>
      <c r="M13" s="663"/>
    </row>
    <row r="14" spans="2:13" x14ac:dyDescent="0.25">
      <c r="B14" s="660"/>
      <c r="C14" s="661"/>
      <c r="D14" s="661"/>
      <c r="E14" s="662"/>
      <c r="J14" s="663"/>
      <c r="K14" s="663"/>
      <c r="L14" s="663"/>
      <c r="M14" s="663"/>
    </row>
    <row r="34" spans="2:13" ht="15" customHeight="1" x14ac:dyDescent="0.25">
      <c r="J34" s="665" t="s">
        <v>91</v>
      </c>
      <c r="K34" s="666"/>
      <c r="L34" s="666"/>
      <c r="M34" s="667"/>
    </row>
    <row r="35" spans="2:13" ht="15" customHeight="1" x14ac:dyDescent="0.25">
      <c r="B35" s="664" t="s">
        <v>90</v>
      </c>
      <c r="C35" s="664"/>
      <c r="D35" s="664"/>
      <c r="E35" s="664"/>
      <c r="F35" s="664"/>
      <c r="G35" s="664"/>
      <c r="J35" s="668"/>
      <c r="K35" s="669"/>
      <c r="L35" s="669"/>
      <c r="M35" s="670"/>
    </row>
    <row r="37" spans="2:13" x14ac:dyDescent="0.25">
      <c r="J37" s="133"/>
      <c r="K37" s="133"/>
      <c r="L37" s="133"/>
      <c r="M37" s="133"/>
    </row>
    <row r="38" spans="2:13" x14ac:dyDescent="0.25">
      <c r="J38" s="133"/>
      <c r="K38" s="133"/>
      <c r="L38" s="133"/>
      <c r="M38" s="133"/>
    </row>
    <row r="54" spans="2:5" x14ac:dyDescent="0.25">
      <c r="B54" s="639" t="s">
        <v>88</v>
      </c>
      <c r="C54" s="640"/>
      <c r="D54" s="640"/>
      <c r="E54" s="641"/>
    </row>
    <row r="55" spans="2:5" x14ac:dyDescent="0.25">
      <c r="B55" s="642"/>
      <c r="C55" s="643"/>
      <c r="D55" s="643"/>
      <c r="E55" s="644"/>
    </row>
    <row r="82" spans="2:5" x14ac:dyDescent="0.25">
      <c r="B82" s="645" t="s">
        <v>89</v>
      </c>
      <c r="C82" s="646"/>
      <c r="D82" s="646"/>
      <c r="E82" s="647"/>
    </row>
    <row r="83" spans="2:5" x14ac:dyDescent="0.25">
      <c r="B83" s="648"/>
      <c r="C83" s="649"/>
      <c r="D83" s="649"/>
      <c r="E83" s="650"/>
    </row>
  </sheetData>
  <mergeCells count="7">
    <mergeCell ref="B54:E55"/>
    <mergeCell ref="B82:E83"/>
    <mergeCell ref="B3:E4"/>
    <mergeCell ref="B13:E14"/>
    <mergeCell ref="J13:M14"/>
    <mergeCell ref="B35:G35"/>
    <mergeCell ref="J34:M35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64"/>
  <sheetViews>
    <sheetView tabSelected="1" zoomScale="75" zoomScaleNormal="75" workbookViewId="0">
      <selection activeCell="Z9" sqref="Z9"/>
    </sheetView>
  </sheetViews>
  <sheetFormatPr baseColWidth="10" defaultRowHeight="15" x14ac:dyDescent="0.25"/>
  <cols>
    <col min="6" max="6" width="12.42578125" customWidth="1"/>
  </cols>
  <sheetData>
    <row r="1" spans="1:27" x14ac:dyDescent="0.25">
      <c r="A1" s="287"/>
    </row>
    <row r="2" spans="1:27" x14ac:dyDescent="0.25">
      <c r="A2" s="287"/>
    </row>
    <row r="3" spans="1:27" ht="15.75" x14ac:dyDescent="0.25">
      <c r="A3" s="287"/>
      <c r="E3" s="671" t="s">
        <v>119</v>
      </c>
      <c r="F3" s="672"/>
      <c r="G3" s="672"/>
      <c r="H3" s="673"/>
    </row>
    <row r="4" spans="1:27" x14ac:dyDescent="0.25">
      <c r="A4" s="287"/>
    </row>
    <row r="5" spans="1:27" ht="15.75" thickBot="1" x14ac:dyDescent="0.3">
      <c r="A5" s="287"/>
    </row>
    <row r="6" spans="1:27" x14ac:dyDescent="0.25">
      <c r="A6" s="287"/>
      <c r="C6" s="254"/>
      <c r="D6" s="255"/>
      <c r="E6" s="256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257"/>
      <c r="X6" s="925" t="s">
        <v>123</v>
      </c>
      <c r="Y6" s="926"/>
      <c r="Z6" s="926"/>
      <c r="AA6" s="927"/>
    </row>
    <row r="7" spans="1:27" x14ac:dyDescent="0.25">
      <c r="A7" s="280" t="s">
        <v>100</v>
      </c>
      <c r="C7" s="112"/>
      <c r="D7" s="674" t="s">
        <v>65</v>
      </c>
      <c r="E7" s="674"/>
      <c r="F7" s="674"/>
      <c r="G7" s="35"/>
      <c r="H7" s="35"/>
      <c r="I7" s="35"/>
      <c r="J7" s="35"/>
      <c r="K7" s="651" t="s">
        <v>33</v>
      </c>
      <c r="L7" s="652"/>
      <c r="M7" s="652"/>
      <c r="N7" s="653"/>
      <c r="O7" s="35"/>
      <c r="P7" s="675"/>
      <c r="Q7" s="675"/>
      <c r="R7" s="675"/>
      <c r="S7" s="35"/>
      <c r="T7" s="35"/>
      <c r="U7" s="35"/>
      <c r="V7" s="26"/>
      <c r="X7" s="928"/>
      <c r="Y7" s="929"/>
      <c r="Z7" s="929"/>
      <c r="AA7" s="930"/>
    </row>
    <row r="8" spans="1:27" ht="15.75" thickBot="1" x14ac:dyDescent="0.3">
      <c r="A8" s="284"/>
      <c r="B8" s="281"/>
      <c r="C8" s="112"/>
      <c r="D8" s="630"/>
      <c r="E8" s="630" t="s">
        <v>0</v>
      </c>
      <c r="F8" s="630" t="s">
        <v>1</v>
      </c>
      <c r="G8" s="145" t="s">
        <v>2</v>
      </c>
      <c r="H8" s="922" t="s">
        <v>3</v>
      </c>
      <c r="I8" s="24"/>
      <c r="J8" s="35"/>
      <c r="K8" s="654"/>
      <c r="L8" s="655"/>
      <c r="M8" s="655"/>
      <c r="N8" s="656"/>
      <c r="O8" s="35"/>
      <c r="P8" s="152"/>
      <c r="Q8" s="153"/>
      <c r="R8" s="153"/>
      <c r="S8" s="35"/>
      <c r="T8" s="35"/>
      <c r="U8" s="35"/>
      <c r="V8" s="26"/>
      <c r="X8" s="931"/>
      <c r="Y8" s="932"/>
      <c r="Z8" s="932"/>
      <c r="AA8" s="933"/>
    </row>
    <row r="9" spans="1:27" x14ac:dyDescent="0.25">
      <c r="A9" s="285">
        <f>E9+F9+G9</f>
        <v>25</v>
      </c>
      <c r="B9" s="281"/>
      <c r="C9" s="112"/>
      <c r="D9" s="409" t="s">
        <v>44</v>
      </c>
      <c r="E9" s="68">
        <v>25</v>
      </c>
      <c r="F9" s="66">
        <f>QM_2015!D4</f>
        <v>0</v>
      </c>
      <c r="G9" s="65"/>
      <c r="H9" s="922"/>
      <c r="I9" s="24"/>
      <c r="J9" s="35"/>
      <c r="K9" s="35"/>
      <c r="L9" s="35"/>
      <c r="M9" s="35"/>
      <c r="N9" s="35"/>
      <c r="O9" s="35"/>
      <c r="P9" s="155"/>
      <c r="Q9" s="156"/>
      <c r="R9" s="157"/>
      <c r="S9" s="35"/>
      <c r="T9" s="35"/>
      <c r="U9" s="35"/>
      <c r="V9" s="26"/>
      <c r="X9" s="405"/>
      <c r="Y9" s="405"/>
      <c r="Z9" s="405"/>
      <c r="AA9" s="405"/>
    </row>
    <row r="10" spans="1:27" x14ac:dyDescent="0.25">
      <c r="A10" s="285">
        <f>E10+F10+G10</f>
        <v>25</v>
      </c>
      <c r="B10" s="281"/>
      <c r="C10" s="112"/>
      <c r="D10" s="409" t="s">
        <v>45</v>
      </c>
      <c r="E10" s="68">
        <v>23</v>
      </c>
      <c r="F10" s="66">
        <v>2</v>
      </c>
      <c r="G10" s="406"/>
      <c r="H10" s="922"/>
      <c r="I10" s="24"/>
      <c r="J10" s="35"/>
      <c r="K10" s="35"/>
      <c r="L10" s="35"/>
      <c r="M10" s="35"/>
      <c r="N10" s="35"/>
      <c r="O10" s="35"/>
      <c r="P10" s="155"/>
      <c r="Q10" s="156"/>
      <c r="R10" s="157"/>
      <c r="S10" s="35"/>
      <c r="T10" s="35"/>
      <c r="U10" s="35"/>
      <c r="V10" s="26"/>
      <c r="X10" s="405"/>
      <c r="Y10" s="405"/>
      <c r="Z10" s="405"/>
      <c r="AA10" s="405"/>
    </row>
    <row r="11" spans="1:27" ht="15.75" thickBot="1" x14ac:dyDescent="0.3">
      <c r="A11" s="285">
        <f>E11+F11+G11+H12</f>
        <v>25</v>
      </c>
      <c r="B11" s="281"/>
      <c r="C11" s="112"/>
      <c r="D11" s="409" t="s">
        <v>66</v>
      </c>
      <c r="E11" s="68">
        <v>22</v>
      </c>
      <c r="F11" s="66">
        <v>3</v>
      </c>
      <c r="G11" s="407"/>
      <c r="H11" s="923"/>
      <c r="I11" s="155"/>
      <c r="J11" s="35"/>
      <c r="K11" s="35"/>
      <c r="L11" s="35"/>
      <c r="M11" s="35"/>
      <c r="N11" s="35"/>
      <c r="O11" s="35"/>
      <c r="P11" s="155"/>
      <c r="Q11" s="153"/>
      <c r="R11" s="153"/>
      <c r="S11" s="35"/>
      <c r="T11" s="35"/>
      <c r="U11" s="35"/>
      <c r="V11" s="26"/>
    </row>
    <row r="12" spans="1:27" ht="15.75" thickBot="1" x14ac:dyDescent="0.3">
      <c r="A12" s="284"/>
      <c r="B12" s="281"/>
      <c r="C12" s="112"/>
      <c r="D12" s="35"/>
      <c r="E12" s="35"/>
      <c r="F12" s="35"/>
      <c r="G12" s="35"/>
      <c r="H12" s="408">
        <v>0</v>
      </c>
      <c r="I12" s="35"/>
      <c r="J12" s="181" t="s">
        <v>85</v>
      </c>
      <c r="K12" s="196"/>
      <c r="L12" s="35"/>
      <c r="M12" s="35"/>
      <c r="N12" s="35"/>
      <c r="O12" s="35"/>
      <c r="P12" s="155"/>
      <c r="Q12" s="156"/>
      <c r="R12" s="157"/>
      <c r="S12" s="35"/>
      <c r="T12" s="35"/>
      <c r="U12" s="35"/>
      <c r="V12" s="26"/>
    </row>
    <row r="13" spans="1:27" x14ac:dyDescent="0.25">
      <c r="A13" s="285">
        <f>E13+F13+G13</f>
        <v>25</v>
      </c>
      <c r="B13" s="281"/>
      <c r="C13" s="112"/>
      <c r="D13" s="410" t="s">
        <v>67</v>
      </c>
      <c r="E13" s="194">
        <v>24</v>
      </c>
      <c r="F13" s="193">
        <v>1</v>
      </c>
      <c r="G13" s="146"/>
      <c r="H13" s="35"/>
      <c r="I13" s="35"/>
      <c r="J13" s="181" t="s">
        <v>86</v>
      </c>
      <c r="K13" s="197"/>
      <c r="L13" s="35"/>
      <c r="M13" s="35"/>
      <c r="N13" s="35"/>
      <c r="O13" s="35"/>
      <c r="P13" s="155"/>
      <c r="Q13" s="153"/>
      <c r="R13" s="153"/>
      <c r="S13" s="35"/>
      <c r="T13" s="35"/>
      <c r="U13" s="35"/>
      <c r="V13" s="26"/>
    </row>
    <row r="14" spans="1:27" x14ac:dyDescent="0.25">
      <c r="A14" s="284"/>
      <c r="B14" s="281"/>
      <c r="C14" s="112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26"/>
    </row>
    <row r="15" spans="1:27" ht="36.75" thickBot="1" x14ac:dyDescent="0.3">
      <c r="A15" s="284"/>
      <c r="B15" s="281"/>
      <c r="C15" s="112"/>
      <c r="D15" s="35"/>
      <c r="E15" s="244" t="s">
        <v>0</v>
      </c>
      <c r="F15" s="244" t="s">
        <v>1</v>
      </c>
      <c r="G15" s="245" t="s">
        <v>2</v>
      </c>
      <c r="H15" s="244" t="s">
        <v>95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26"/>
    </row>
    <row r="16" spans="1:27" ht="16.5" thickTop="1" thickBot="1" x14ac:dyDescent="0.3">
      <c r="A16" s="284"/>
      <c r="B16" s="281"/>
      <c r="C16" s="112"/>
      <c r="D16" s="205" t="s">
        <v>94</v>
      </c>
      <c r="E16" s="206">
        <f>SUM(E9:E13)</f>
        <v>94</v>
      </c>
      <c r="F16" s="207">
        <f>SUM(F9:F13)</f>
        <v>6</v>
      </c>
      <c r="G16" s="208">
        <f>SUM(G9:G13)</f>
        <v>0</v>
      </c>
      <c r="H16" s="209">
        <f>H12</f>
        <v>0</v>
      </c>
      <c r="I16" s="159"/>
      <c r="J16" s="35"/>
      <c r="K16" s="35"/>
      <c r="L16" s="35"/>
      <c r="M16" s="35"/>
      <c r="N16" s="35"/>
      <c r="O16" s="35"/>
      <c r="P16" s="155"/>
      <c r="Q16" s="157"/>
      <c r="R16" s="158"/>
      <c r="S16" s="35"/>
      <c r="T16" s="35"/>
      <c r="U16" s="35"/>
      <c r="V16" s="26"/>
    </row>
    <row r="17" spans="1:27" ht="16.5" thickTop="1" thickBot="1" x14ac:dyDescent="0.3">
      <c r="A17" s="284"/>
      <c r="B17" s="281"/>
      <c r="C17" s="114"/>
      <c r="D17" s="11"/>
      <c r="E17" s="11"/>
      <c r="F17" s="258"/>
      <c r="G17" s="258"/>
      <c r="H17" s="259"/>
      <c r="I17" s="260"/>
      <c r="J17" s="11"/>
      <c r="K17" s="11"/>
      <c r="L17" s="11"/>
      <c r="M17" s="11"/>
      <c r="N17" s="11"/>
      <c r="O17" s="11"/>
      <c r="P17" s="261"/>
      <c r="Q17" s="262"/>
      <c r="R17" s="258"/>
      <c r="S17" s="11"/>
      <c r="T17" s="11"/>
      <c r="U17" s="11"/>
      <c r="V17" s="115"/>
      <c r="W17" t="s">
        <v>122</v>
      </c>
    </row>
    <row r="18" spans="1:27" x14ac:dyDescent="0.25">
      <c r="A18" s="288"/>
      <c r="B18" s="282"/>
      <c r="C18" s="13"/>
      <c r="D18" s="199"/>
      <c r="E18" s="154"/>
      <c r="F18" s="158"/>
      <c r="G18" s="158"/>
      <c r="H18" s="156"/>
      <c r="I18" s="159"/>
      <c r="K18" s="13"/>
      <c r="L18" s="13"/>
      <c r="M18" s="13"/>
      <c r="N18" s="13"/>
      <c r="O18" s="13"/>
      <c r="P18" s="155"/>
      <c r="Q18" s="157"/>
      <c r="R18" s="158"/>
      <c r="S18" s="13"/>
      <c r="T18" s="13"/>
      <c r="U18" s="13"/>
      <c r="V18" s="13"/>
      <c r="W18" s="13"/>
      <c r="X18" s="13"/>
      <c r="Y18" s="13"/>
      <c r="Z18" s="13"/>
      <c r="AA18" s="13"/>
    </row>
    <row r="19" spans="1:27" x14ac:dyDescent="0.25">
      <c r="A19" s="284"/>
      <c r="B19" s="281"/>
    </row>
    <row r="20" spans="1:27" x14ac:dyDescent="0.25">
      <c r="A20" s="284"/>
      <c r="B20" s="281"/>
    </row>
    <row r="21" spans="1:27" ht="15.75" thickBot="1" x14ac:dyDescent="0.3">
      <c r="A21" s="288"/>
      <c r="B21" s="282"/>
      <c r="C21" s="13"/>
      <c r="D21" s="199"/>
      <c r="E21" s="154"/>
      <c r="F21" s="158"/>
      <c r="G21" s="158"/>
      <c r="H21" s="156"/>
      <c r="I21" s="159"/>
      <c r="J21" s="13"/>
      <c r="K21" s="13"/>
      <c r="L21" s="13"/>
      <c r="M21" s="13"/>
      <c r="N21" s="13"/>
      <c r="O21" s="13"/>
      <c r="P21" s="155"/>
      <c r="Q21" s="157"/>
      <c r="R21" s="158"/>
      <c r="S21" s="13"/>
      <c r="T21" s="13"/>
      <c r="U21" s="13"/>
      <c r="V21" s="13"/>
      <c r="W21" s="13"/>
      <c r="X21" s="13"/>
      <c r="Y21" s="13"/>
      <c r="Z21" s="13"/>
      <c r="AA21" s="13"/>
    </row>
    <row r="22" spans="1:27" x14ac:dyDescent="0.25">
      <c r="A22" s="284"/>
      <c r="B22" s="281"/>
      <c r="C22" s="254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257"/>
    </row>
    <row r="23" spans="1:27" x14ac:dyDescent="0.25">
      <c r="A23" s="284"/>
      <c r="B23" s="281"/>
      <c r="C23" s="112"/>
      <c r="D23" s="676" t="s">
        <v>64</v>
      </c>
      <c r="E23" s="676"/>
      <c r="F23" s="676"/>
      <c r="G23" s="24"/>
      <c r="H23" s="24"/>
      <c r="I23" s="24"/>
      <c r="J23" s="35"/>
      <c r="K23" s="657" t="s">
        <v>69</v>
      </c>
      <c r="L23" s="658"/>
      <c r="M23" s="658"/>
      <c r="N23" s="659"/>
      <c r="O23" s="35"/>
      <c r="P23" s="35"/>
      <c r="Q23" s="35"/>
      <c r="R23" s="35"/>
      <c r="S23" s="35"/>
      <c r="T23" s="35"/>
      <c r="U23" s="35"/>
      <c r="V23" s="26"/>
    </row>
    <row r="24" spans="1:27" ht="24" x14ac:dyDescent="0.25">
      <c r="A24" s="284"/>
      <c r="B24" s="281"/>
      <c r="C24" s="112"/>
      <c r="D24" s="75" t="s">
        <v>14</v>
      </c>
      <c r="E24" s="99" t="s">
        <v>1</v>
      </c>
      <c r="F24" s="99" t="s">
        <v>4</v>
      </c>
      <c r="G24" s="99" t="s">
        <v>5</v>
      </c>
      <c r="H24" s="99" t="s">
        <v>0</v>
      </c>
      <c r="I24" s="100" t="s">
        <v>2</v>
      </c>
      <c r="J24" s="35"/>
      <c r="K24" s="660"/>
      <c r="L24" s="661"/>
      <c r="M24" s="661"/>
      <c r="N24" s="662"/>
      <c r="O24" s="35"/>
      <c r="P24" s="35"/>
      <c r="Q24" s="35"/>
      <c r="R24" s="35"/>
      <c r="S24" s="35"/>
      <c r="T24" s="35"/>
      <c r="U24" s="35"/>
      <c r="V24" s="26"/>
    </row>
    <row r="25" spans="1:27" x14ac:dyDescent="0.25">
      <c r="A25" s="290">
        <f>E25+F25+G25+H25+I25</f>
        <v>25</v>
      </c>
      <c r="B25" s="281"/>
      <c r="C25" s="112"/>
      <c r="D25" s="411" t="s">
        <v>96</v>
      </c>
      <c r="E25" s="74">
        <f>QM_2015!C12</f>
        <v>0</v>
      </c>
      <c r="F25" s="81">
        <v>0</v>
      </c>
      <c r="G25" s="81">
        <v>6</v>
      </c>
      <c r="H25" s="73">
        <v>19</v>
      </c>
      <c r="I25" s="80">
        <f>QM_2015!G12</f>
        <v>0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26"/>
    </row>
    <row r="26" spans="1:27" x14ac:dyDescent="0.25">
      <c r="A26" s="290">
        <f t="shared" ref="A26:A28" si="0">E26+F26+G26+H26+I26</f>
        <v>25</v>
      </c>
      <c r="B26" s="281"/>
      <c r="C26" s="112"/>
      <c r="D26" s="409" t="s">
        <v>97</v>
      </c>
      <c r="E26" s="74">
        <f>QM_2015!C14</f>
        <v>0</v>
      </c>
      <c r="F26" s="81">
        <v>0</v>
      </c>
      <c r="G26" s="81">
        <v>1</v>
      </c>
      <c r="H26" s="73">
        <v>24</v>
      </c>
      <c r="I26" s="82">
        <f>QM_2015!G14</f>
        <v>0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26"/>
    </row>
    <row r="27" spans="1:27" x14ac:dyDescent="0.25">
      <c r="A27" s="290">
        <f t="shared" si="0"/>
        <v>25</v>
      </c>
      <c r="B27" s="281"/>
      <c r="C27" s="112"/>
      <c r="D27" s="409" t="s">
        <v>98</v>
      </c>
      <c r="E27" s="74">
        <f>QM_2015!C15</f>
        <v>0</v>
      </c>
      <c r="F27" s="81">
        <v>0</v>
      </c>
      <c r="G27" s="81">
        <v>1</v>
      </c>
      <c r="H27" s="73">
        <v>24</v>
      </c>
      <c r="I27" s="82">
        <f>QM_2015!G15</f>
        <v>0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26"/>
    </row>
    <row r="28" spans="1:27" x14ac:dyDescent="0.25">
      <c r="A28" s="290">
        <f t="shared" si="0"/>
        <v>25</v>
      </c>
      <c r="B28" s="281"/>
      <c r="C28" s="112"/>
      <c r="D28" s="409" t="s">
        <v>99</v>
      </c>
      <c r="E28" s="74">
        <v>0</v>
      </c>
      <c r="F28" s="81">
        <v>1</v>
      </c>
      <c r="G28" s="81">
        <v>2</v>
      </c>
      <c r="H28" s="73">
        <v>22</v>
      </c>
      <c r="I28" s="82">
        <f>QM_2015!G16</f>
        <v>0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26"/>
    </row>
    <row r="29" spans="1:27" x14ac:dyDescent="0.25">
      <c r="A29" s="284"/>
      <c r="B29" s="281"/>
      <c r="C29" s="112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26"/>
    </row>
    <row r="30" spans="1:27" ht="24.75" thickBot="1" x14ac:dyDescent="0.3">
      <c r="A30" s="284"/>
      <c r="B30" s="281"/>
      <c r="C30" s="112"/>
      <c r="D30" s="35"/>
      <c r="E30" s="99" t="s">
        <v>1</v>
      </c>
      <c r="F30" s="99" t="s">
        <v>4</v>
      </c>
      <c r="G30" s="99" t="s">
        <v>5</v>
      </c>
      <c r="H30" s="99" t="s">
        <v>0</v>
      </c>
      <c r="I30" s="100" t="s">
        <v>2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26"/>
    </row>
    <row r="31" spans="1:27" ht="16.5" thickTop="1" thickBot="1" x14ac:dyDescent="0.3">
      <c r="A31" s="288"/>
      <c r="B31" s="282"/>
      <c r="C31" s="263"/>
      <c r="D31" s="210" t="s">
        <v>94</v>
      </c>
      <c r="E31" s="207">
        <f>SUM(E25:E28)</f>
        <v>0</v>
      </c>
      <c r="F31" s="209">
        <f>SUM(F25:F28)</f>
        <v>1</v>
      </c>
      <c r="G31" s="209">
        <f>SUM(G25:G28)</f>
        <v>10</v>
      </c>
      <c r="H31" s="206">
        <f>SUM(H25:H28)</f>
        <v>89</v>
      </c>
      <c r="I31" s="208">
        <f>SUM(I25:I28)</f>
        <v>0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64"/>
      <c r="W31" s="13"/>
      <c r="X31" s="13"/>
      <c r="Y31" s="13"/>
      <c r="Z31" s="13"/>
      <c r="AA31" s="13"/>
    </row>
    <row r="32" spans="1:27" ht="15.75" thickTop="1" x14ac:dyDescent="0.25">
      <c r="A32" s="284"/>
      <c r="B32" s="281"/>
      <c r="C32" s="112"/>
      <c r="D32" s="155"/>
      <c r="E32" s="157"/>
      <c r="F32" s="158"/>
      <c r="G32" s="158"/>
      <c r="H32" s="156"/>
      <c r="I32" s="159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26"/>
    </row>
    <row r="33" spans="1:22" ht="15.75" thickBot="1" x14ac:dyDescent="0.3">
      <c r="A33" s="284"/>
      <c r="B33" s="281"/>
      <c r="C33" s="11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5"/>
    </row>
    <row r="34" spans="1:22" x14ac:dyDescent="0.25">
      <c r="A34" s="284"/>
      <c r="B34" s="281"/>
    </row>
    <row r="35" spans="1:22" x14ac:dyDescent="0.25">
      <c r="A35" s="284"/>
      <c r="B35" s="281"/>
    </row>
    <row r="36" spans="1:22" x14ac:dyDescent="0.25">
      <c r="A36" s="284"/>
      <c r="B36" s="281"/>
    </row>
    <row r="37" spans="1:22" x14ac:dyDescent="0.25">
      <c r="A37" s="284"/>
      <c r="B37" s="281"/>
    </row>
    <row r="38" spans="1:22" ht="15.75" thickBot="1" x14ac:dyDescent="0.3">
      <c r="A38" s="284"/>
      <c r="B38" s="281"/>
    </row>
    <row r="39" spans="1:22" x14ac:dyDescent="0.25">
      <c r="A39" s="284"/>
      <c r="B39" s="281"/>
      <c r="C39" s="254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257"/>
    </row>
    <row r="40" spans="1:22" x14ac:dyDescent="0.25">
      <c r="A40" s="284"/>
      <c r="B40" s="281"/>
      <c r="C40" s="112"/>
      <c r="D40" s="677" t="s">
        <v>37</v>
      </c>
      <c r="E40" s="677"/>
      <c r="F40" s="677"/>
      <c r="G40" s="677"/>
      <c r="H40" s="24"/>
      <c r="I40" s="24"/>
      <c r="J40" s="35"/>
      <c r="K40" s="663" t="s">
        <v>36</v>
      </c>
      <c r="L40" s="663"/>
      <c r="M40" s="663"/>
      <c r="N40" s="663"/>
      <c r="O40" s="35"/>
      <c r="P40" s="35"/>
      <c r="Q40" s="35"/>
      <c r="R40" s="35"/>
      <c r="S40" s="35"/>
      <c r="T40" s="35"/>
      <c r="U40" s="35"/>
      <c r="V40" s="26"/>
    </row>
    <row r="41" spans="1:22" ht="24" x14ac:dyDescent="0.25">
      <c r="A41" s="284"/>
      <c r="B41" s="281"/>
      <c r="C41" s="112"/>
      <c r="D41" s="61" t="s">
        <v>14</v>
      </c>
      <c r="E41" s="95" t="s">
        <v>1</v>
      </c>
      <c r="F41" s="96" t="s">
        <v>4</v>
      </c>
      <c r="G41" s="96" t="s">
        <v>5</v>
      </c>
      <c r="H41" s="97" t="s">
        <v>0</v>
      </c>
      <c r="I41" s="98" t="s">
        <v>2</v>
      </c>
      <c r="J41" s="35"/>
      <c r="K41" s="663"/>
      <c r="L41" s="663"/>
      <c r="M41" s="663"/>
      <c r="N41" s="663"/>
      <c r="O41" s="35"/>
      <c r="P41" s="35"/>
      <c r="Q41" s="35"/>
      <c r="R41" s="35"/>
      <c r="S41" s="35"/>
      <c r="T41" s="35"/>
      <c r="U41" s="35"/>
      <c r="V41" s="26"/>
    </row>
    <row r="42" spans="1:22" x14ac:dyDescent="0.25">
      <c r="A42" s="291">
        <f>E42+F42+G42+H42+I42</f>
        <v>25</v>
      </c>
      <c r="B42" s="281"/>
      <c r="C42" s="112"/>
      <c r="D42" s="412" t="s">
        <v>48</v>
      </c>
      <c r="E42" s="219">
        <f>QM_2015!C10</f>
        <v>0</v>
      </c>
      <c r="F42" s="62">
        <v>0</v>
      </c>
      <c r="G42" s="62">
        <v>6</v>
      </c>
      <c r="H42" s="385">
        <v>18</v>
      </c>
      <c r="I42" s="60">
        <v>1</v>
      </c>
      <c r="J42" s="53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26"/>
    </row>
    <row r="43" spans="1:22" x14ac:dyDescent="0.25">
      <c r="A43" s="291">
        <f>E43+F43+G43+H43+I43</f>
        <v>25</v>
      </c>
      <c r="B43" s="281"/>
      <c r="C43" s="112"/>
      <c r="D43" s="413" t="s">
        <v>49</v>
      </c>
      <c r="E43" s="63">
        <f>QM_2015!C11</f>
        <v>4</v>
      </c>
      <c r="F43" s="62">
        <f>QM_2015!D11</f>
        <v>2</v>
      </c>
      <c r="G43" s="62">
        <f>QM_2015!E11</f>
        <v>1</v>
      </c>
      <c r="H43" s="58">
        <v>17</v>
      </c>
      <c r="I43" s="384">
        <f>QM_2015!G11</f>
        <v>1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26"/>
    </row>
    <row r="44" spans="1:22" x14ac:dyDescent="0.25">
      <c r="A44" s="284"/>
      <c r="B44" s="281"/>
      <c r="C44" s="112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26"/>
    </row>
    <row r="45" spans="1:22" ht="15.75" thickBot="1" x14ac:dyDescent="0.3">
      <c r="A45" s="284"/>
      <c r="B45" s="281"/>
      <c r="C45" s="112"/>
      <c r="D45" s="35"/>
      <c r="E45" s="253" t="s">
        <v>1</v>
      </c>
      <c r="F45" s="240" t="s">
        <v>4</v>
      </c>
      <c r="G45" s="243" t="s">
        <v>5</v>
      </c>
      <c r="H45" s="241" t="s">
        <v>0</v>
      </c>
      <c r="I45" s="242" t="s">
        <v>2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26"/>
    </row>
    <row r="46" spans="1:22" ht="16.5" thickTop="1" thickBot="1" x14ac:dyDescent="0.3">
      <c r="A46" s="284"/>
      <c r="B46" s="281"/>
      <c r="C46" s="112"/>
      <c r="D46" s="210" t="s">
        <v>94</v>
      </c>
      <c r="E46" s="246">
        <f>SUM(E42:E43)</f>
        <v>4</v>
      </c>
      <c r="F46" s="209">
        <f>SUM(F42:F43)</f>
        <v>2</v>
      </c>
      <c r="G46" s="209">
        <f>SUM(G42:G43)</f>
        <v>7</v>
      </c>
      <c r="H46" s="206">
        <f>SUM(H42:H43)</f>
        <v>35</v>
      </c>
      <c r="I46" s="208">
        <f>SUM(I42:I43)</f>
        <v>2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26"/>
    </row>
    <row r="47" spans="1:22" ht="15.75" thickTop="1" x14ac:dyDescent="0.25">
      <c r="A47" s="284"/>
      <c r="B47" s="281"/>
      <c r="C47" s="112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26"/>
    </row>
    <row r="48" spans="1:22" x14ac:dyDescent="0.25">
      <c r="A48" s="284"/>
      <c r="B48" s="281"/>
      <c r="C48" s="112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26"/>
    </row>
    <row r="49" spans="1:22" x14ac:dyDescent="0.25">
      <c r="A49" s="284"/>
      <c r="B49" s="281"/>
      <c r="C49" s="112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26"/>
    </row>
    <row r="50" spans="1:22" x14ac:dyDescent="0.25">
      <c r="A50" s="284"/>
      <c r="B50" s="281"/>
      <c r="C50" s="112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26"/>
    </row>
    <row r="51" spans="1:22" ht="15.75" thickBot="1" x14ac:dyDescent="0.3">
      <c r="A51" s="284"/>
      <c r="B51" s="281"/>
      <c r="C51" s="114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5"/>
    </row>
    <row r="52" spans="1:22" x14ac:dyDescent="0.25">
      <c r="A52" s="284"/>
      <c r="B52" s="281"/>
      <c r="D52" s="155"/>
      <c r="E52" s="157"/>
      <c r="F52" s="158"/>
      <c r="G52" s="158"/>
      <c r="H52" s="156"/>
      <c r="I52" s="159"/>
    </row>
    <row r="53" spans="1:22" x14ac:dyDescent="0.25">
      <c r="A53" s="284"/>
      <c r="B53" s="281"/>
      <c r="D53" s="155"/>
      <c r="E53" s="157"/>
      <c r="F53" s="158"/>
      <c r="G53" s="158"/>
      <c r="H53" s="156"/>
      <c r="I53" s="159"/>
    </row>
    <row r="54" spans="1:22" ht="15.75" thickBot="1" x14ac:dyDescent="0.3">
      <c r="A54" s="284"/>
      <c r="B54" s="281"/>
      <c r="C54" s="35"/>
      <c r="D54" s="155"/>
      <c r="E54" s="157"/>
      <c r="F54" s="158"/>
      <c r="G54" s="158"/>
      <c r="H54" s="156"/>
      <c r="I54" s="159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x14ac:dyDescent="0.25">
      <c r="A55" s="284"/>
      <c r="B55" s="281"/>
      <c r="C55" s="254"/>
      <c r="D55" s="266"/>
      <c r="E55" s="267"/>
      <c r="F55" s="268"/>
      <c r="G55" s="268"/>
      <c r="H55" s="269"/>
      <c r="I55" s="270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257"/>
    </row>
    <row r="56" spans="1:22" x14ac:dyDescent="0.25">
      <c r="A56" s="284"/>
      <c r="B56" s="281"/>
      <c r="C56" s="112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26"/>
    </row>
    <row r="57" spans="1:22" ht="15.75" thickBot="1" x14ac:dyDescent="0.3">
      <c r="A57" s="284"/>
      <c r="B57" s="281"/>
      <c r="C57" s="112"/>
      <c r="D57" s="678" t="s">
        <v>38</v>
      </c>
      <c r="E57" s="679"/>
      <c r="F57" s="680"/>
      <c r="G57" s="35"/>
      <c r="H57" s="35"/>
      <c r="I57" s="35"/>
      <c r="J57" s="35"/>
      <c r="K57" s="687" t="s">
        <v>34</v>
      </c>
      <c r="L57" s="688"/>
      <c r="M57" s="688"/>
      <c r="N57" s="689"/>
      <c r="O57" s="265"/>
      <c r="P57" s="265"/>
      <c r="Q57" s="35"/>
      <c r="R57" s="35"/>
      <c r="S57" s="35"/>
      <c r="T57" s="35"/>
      <c r="U57" s="35"/>
      <c r="V57" s="26"/>
    </row>
    <row r="58" spans="1:22" ht="24.75" thickTop="1" x14ac:dyDescent="0.25">
      <c r="A58" s="284"/>
      <c r="B58" s="281"/>
      <c r="C58" s="271"/>
      <c r="D58" s="218" t="s">
        <v>14</v>
      </c>
      <c r="E58" s="214" t="s">
        <v>1</v>
      </c>
      <c r="F58" s="214" t="s">
        <v>4</v>
      </c>
      <c r="G58" s="215" t="s">
        <v>5</v>
      </c>
      <c r="H58" s="216" t="s">
        <v>0</v>
      </c>
      <c r="I58" s="217" t="s">
        <v>2</v>
      </c>
      <c r="J58" s="35"/>
      <c r="K58" s="690"/>
      <c r="L58" s="691"/>
      <c r="M58" s="691"/>
      <c r="N58" s="692"/>
      <c r="O58" s="35"/>
      <c r="P58" s="35"/>
      <c r="Q58" s="35"/>
      <c r="R58" s="35"/>
      <c r="S58" s="35"/>
      <c r="T58" s="35"/>
      <c r="U58" s="35"/>
      <c r="V58" s="26"/>
    </row>
    <row r="59" spans="1:22" x14ac:dyDescent="0.25">
      <c r="A59" s="292">
        <f>E59+F59+G59+H59+I59</f>
        <v>25</v>
      </c>
      <c r="B59" s="281"/>
      <c r="C59" s="112"/>
      <c r="D59" s="413" t="s">
        <v>51</v>
      </c>
      <c r="E59" s="220">
        <f>QM_2015!C13</f>
        <v>0</v>
      </c>
      <c r="F59" s="220">
        <f>QM_2015!D13</f>
        <v>0</v>
      </c>
      <c r="G59" s="220">
        <v>5</v>
      </c>
      <c r="H59" s="220">
        <v>20</v>
      </c>
      <c r="I59" s="220">
        <f>QM_2015!G13</f>
        <v>0</v>
      </c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26"/>
    </row>
    <row r="60" spans="1:22" x14ac:dyDescent="0.25">
      <c r="A60" s="284"/>
      <c r="B60" s="281"/>
      <c r="C60" s="112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26"/>
    </row>
    <row r="61" spans="1:22" ht="15.75" thickBot="1" x14ac:dyDescent="0.3">
      <c r="A61" s="284"/>
      <c r="B61" s="281"/>
      <c r="C61" s="112"/>
      <c r="D61" s="35"/>
      <c r="E61" s="236" t="s">
        <v>1</v>
      </c>
      <c r="F61" s="236" t="s">
        <v>4</v>
      </c>
      <c r="G61" s="237" t="s">
        <v>5</v>
      </c>
      <c r="H61" s="238" t="s">
        <v>0</v>
      </c>
      <c r="I61" s="239" t="s">
        <v>2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26"/>
    </row>
    <row r="62" spans="1:22" ht="16.5" thickTop="1" thickBot="1" x14ac:dyDescent="0.3">
      <c r="A62" s="284"/>
      <c r="B62" s="281"/>
      <c r="C62" s="112"/>
      <c r="D62" s="210" t="s">
        <v>94</v>
      </c>
      <c r="E62" s="207">
        <f>E59</f>
        <v>0</v>
      </c>
      <c r="F62" s="209">
        <f>F59</f>
        <v>0</v>
      </c>
      <c r="G62" s="209">
        <f>G59</f>
        <v>5</v>
      </c>
      <c r="H62" s="206">
        <f>H59</f>
        <v>20</v>
      </c>
      <c r="I62" s="208">
        <v>0</v>
      </c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26"/>
    </row>
    <row r="63" spans="1:22" ht="15.75" thickTop="1" x14ac:dyDescent="0.25">
      <c r="A63" s="284"/>
      <c r="B63" s="281"/>
      <c r="C63" s="112"/>
      <c r="D63" s="155"/>
      <c r="E63" s="157"/>
      <c r="F63" s="158"/>
      <c r="G63" s="158"/>
      <c r="H63" s="156"/>
      <c r="I63" s="159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26"/>
    </row>
    <row r="64" spans="1:22" x14ac:dyDescent="0.25">
      <c r="A64" s="284"/>
      <c r="B64" s="281"/>
      <c r="C64" s="112"/>
      <c r="D64" s="155"/>
      <c r="E64" s="157"/>
      <c r="F64" s="158"/>
      <c r="G64" s="158"/>
      <c r="H64" s="156"/>
      <c r="I64" s="159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26"/>
    </row>
    <row r="65" spans="1:22" x14ac:dyDescent="0.25">
      <c r="A65" s="284"/>
      <c r="B65" s="281"/>
      <c r="C65" s="112"/>
      <c r="D65" s="155"/>
      <c r="E65" s="157"/>
      <c r="F65" s="158"/>
      <c r="G65" s="158"/>
      <c r="H65" s="156"/>
      <c r="I65" s="159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26"/>
    </row>
    <row r="66" spans="1:22" x14ac:dyDescent="0.25">
      <c r="A66" s="284"/>
      <c r="B66" s="281"/>
      <c r="C66" s="112"/>
      <c r="D66" s="155"/>
      <c r="E66" s="157"/>
      <c r="F66" s="158"/>
      <c r="G66" s="158"/>
      <c r="H66" s="156"/>
      <c r="I66" s="159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26"/>
    </row>
    <row r="67" spans="1:22" ht="15.75" thickBot="1" x14ac:dyDescent="0.3">
      <c r="A67" s="284"/>
      <c r="B67" s="281"/>
      <c r="C67" s="114"/>
      <c r="D67" s="261"/>
      <c r="E67" s="262"/>
      <c r="F67" s="258"/>
      <c r="G67" s="258"/>
      <c r="H67" s="259"/>
      <c r="I67" s="260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5"/>
    </row>
    <row r="68" spans="1:22" x14ac:dyDescent="0.25">
      <c r="A68" s="284"/>
      <c r="B68" s="281"/>
      <c r="C68" s="35"/>
      <c r="D68" s="155"/>
      <c r="E68" s="157"/>
      <c r="F68" s="158"/>
      <c r="G68" s="158"/>
      <c r="H68" s="156"/>
      <c r="I68" s="159"/>
      <c r="J68" s="35"/>
    </row>
    <row r="69" spans="1:22" x14ac:dyDescent="0.25">
      <c r="A69" s="284"/>
      <c r="B69" s="281"/>
      <c r="C69" s="35"/>
      <c r="D69" s="155"/>
      <c r="E69" s="157"/>
      <c r="F69" s="158"/>
      <c r="G69" s="158"/>
      <c r="H69" s="156"/>
      <c r="I69" s="159"/>
      <c r="J69" s="35"/>
    </row>
    <row r="70" spans="1:22" ht="15.75" thickBot="1" x14ac:dyDescent="0.3">
      <c r="A70" s="284"/>
      <c r="B70" s="281"/>
      <c r="C70" s="35"/>
      <c r="D70" s="155"/>
      <c r="E70" s="157"/>
      <c r="F70" s="158"/>
      <c r="G70" s="158"/>
      <c r="H70" s="156"/>
      <c r="I70" s="159"/>
      <c r="J70" s="35"/>
    </row>
    <row r="71" spans="1:22" x14ac:dyDescent="0.25">
      <c r="A71" s="284"/>
      <c r="B71" s="281"/>
      <c r="C71" s="254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257"/>
    </row>
    <row r="72" spans="1:22" x14ac:dyDescent="0.25">
      <c r="A72" s="284"/>
      <c r="B72" s="281"/>
      <c r="C72" s="112"/>
      <c r="D72" s="681" t="s">
        <v>39</v>
      </c>
      <c r="E72" s="682"/>
      <c r="F72" s="682"/>
      <c r="G72" s="683"/>
      <c r="H72" s="35"/>
      <c r="I72" s="35"/>
      <c r="J72" s="35"/>
      <c r="K72" s="665" t="s">
        <v>35</v>
      </c>
      <c r="L72" s="666"/>
      <c r="M72" s="666"/>
      <c r="N72" s="667"/>
      <c r="O72" s="35"/>
      <c r="P72" s="35"/>
      <c r="Q72" s="35"/>
      <c r="R72" s="35"/>
      <c r="S72" s="35"/>
      <c r="T72" s="35"/>
      <c r="U72" s="35"/>
      <c r="V72" s="26"/>
    </row>
    <row r="73" spans="1:22" ht="18" customHeight="1" x14ac:dyDescent="0.25">
      <c r="A73" s="284"/>
      <c r="B73" s="281"/>
      <c r="C73" s="112"/>
      <c r="D73" s="36" t="s">
        <v>14</v>
      </c>
      <c r="E73" s="92" t="s">
        <v>1</v>
      </c>
      <c r="F73" s="93" t="s">
        <v>6</v>
      </c>
      <c r="G73" s="94" t="s">
        <v>0</v>
      </c>
      <c r="H73" s="161" t="s">
        <v>2</v>
      </c>
      <c r="I73" s="154"/>
      <c r="J73" s="35"/>
      <c r="K73" s="684"/>
      <c r="L73" s="685"/>
      <c r="M73" s="685"/>
      <c r="N73" s="686"/>
      <c r="O73" s="35"/>
      <c r="P73" s="35"/>
      <c r="Q73" s="35"/>
      <c r="R73" s="35"/>
      <c r="S73" s="35"/>
      <c r="T73" s="35"/>
      <c r="U73" s="35"/>
      <c r="V73" s="26"/>
    </row>
    <row r="74" spans="1:22" x14ac:dyDescent="0.25">
      <c r="A74" s="293">
        <f>E74+F74+G74+H74</f>
        <v>25</v>
      </c>
      <c r="B74" s="281"/>
      <c r="C74" s="271"/>
      <c r="D74" s="409" t="s">
        <v>57</v>
      </c>
      <c r="E74" s="39">
        <v>3</v>
      </c>
      <c r="F74" s="222"/>
      <c r="G74" s="41">
        <v>22</v>
      </c>
      <c r="H74" s="48">
        <f>QM_2015!E18</f>
        <v>0</v>
      </c>
      <c r="I74" s="159"/>
      <c r="J74" s="35"/>
      <c r="K74" s="684"/>
      <c r="L74" s="685"/>
      <c r="M74" s="685"/>
      <c r="N74" s="686"/>
      <c r="O74" s="35"/>
      <c r="P74" s="35"/>
      <c r="Q74" s="35"/>
      <c r="R74" s="35"/>
      <c r="S74" s="35"/>
      <c r="T74" s="35"/>
      <c r="U74" s="35"/>
      <c r="V74" s="26"/>
    </row>
    <row r="75" spans="1:22" x14ac:dyDescent="0.25">
      <c r="A75" s="293">
        <f t="shared" ref="A75:A77" si="1">E75+F75+G75+H75</f>
        <v>25</v>
      </c>
      <c r="B75" s="281"/>
      <c r="C75" s="112"/>
      <c r="D75" s="411" t="s">
        <v>56</v>
      </c>
      <c r="E75" s="39">
        <v>1</v>
      </c>
      <c r="F75" s="387"/>
      <c r="G75" s="41">
        <v>24</v>
      </c>
      <c r="H75" s="48">
        <f>QM_2015!E19</f>
        <v>0</v>
      </c>
      <c r="I75" s="159"/>
      <c r="J75" s="35"/>
      <c r="K75" s="668"/>
      <c r="L75" s="669"/>
      <c r="M75" s="669"/>
      <c r="N75" s="670"/>
      <c r="O75" s="35"/>
      <c r="P75" s="35"/>
      <c r="Q75" s="35"/>
      <c r="R75" s="35"/>
      <c r="S75" s="35"/>
      <c r="T75" s="35"/>
      <c r="U75" s="35"/>
      <c r="V75" s="26"/>
    </row>
    <row r="76" spans="1:22" x14ac:dyDescent="0.25">
      <c r="A76" s="293">
        <f>E76+F76+G76+H76</f>
        <v>25</v>
      </c>
      <c r="B76" s="281"/>
      <c r="C76" s="112"/>
      <c r="D76" s="414" t="s">
        <v>55</v>
      </c>
      <c r="E76" s="39">
        <v>7</v>
      </c>
      <c r="F76" s="389"/>
      <c r="G76" s="41">
        <v>17</v>
      </c>
      <c r="H76" s="48">
        <v>1</v>
      </c>
      <c r="I76" s="15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26"/>
    </row>
    <row r="77" spans="1:22" x14ac:dyDescent="0.25">
      <c r="A77" s="293">
        <f t="shared" si="1"/>
        <v>25</v>
      </c>
      <c r="B77" s="281"/>
      <c r="C77" s="112"/>
      <c r="D77" s="409" t="s">
        <v>58</v>
      </c>
      <c r="E77" s="39">
        <v>3</v>
      </c>
      <c r="F77" s="222"/>
      <c r="G77" s="41">
        <v>21</v>
      </c>
      <c r="H77" s="48">
        <f>QM_2015!E21</f>
        <v>1</v>
      </c>
      <c r="I77" s="159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26"/>
    </row>
    <row r="78" spans="1:22" x14ac:dyDescent="0.25">
      <c r="A78" s="284"/>
      <c r="B78" s="281"/>
      <c r="C78" s="112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26"/>
    </row>
    <row r="79" spans="1:22" ht="19.5" customHeight="1" thickBot="1" x14ac:dyDescent="0.3">
      <c r="A79" s="284"/>
      <c r="B79" s="281"/>
      <c r="C79" s="112"/>
      <c r="D79" s="35"/>
      <c r="E79" s="234" t="s">
        <v>1</v>
      </c>
      <c r="F79" s="234" t="s">
        <v>6</v>
      </c>
      <c r="G79" s="234" t="s">
        <v>0</v>
      </c>
      <c r="H79" s="235" t="s">
        <v>2</v>
      </c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26"/>
    </row>
    <row r="80" spans="1:22" ht="16.5" thickTop="1" thickBot="1" x14ac:dyDescent="0.3">
      <c r="A80" s="284"/>
      <c r="B80" s="281"/>
      <c r="C80" s="112"/>
      <c r="D80" s="302" t="s">
        <v>94</v>
      </c>
      <c r="E80" s="303">
        <f>SUM(E74:E77)</f>
        <v>14</v>
      </c>
      <c r="F80" s="301">
        <f>SUM(F74:F77)</f>
        <v>0</v>
      </c>
      <c r="G80" s="300">
        <f>SUM(G74:G77)</f>
        <v>84</v>
      </c>
      <c r="H80" s="208">
        <f>SUM(H74:H77)</f>
        <v>2</v>
      </c>
      <c r="I80" s="159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26"/>
    </row>
    <row r="81" spans="1:24" ht="15.75" thickTop="1" x14ac:dyDescent="0.25">
      <c r="A81" s="284"/>
      <c r="B81" s="281"/>
      <c r="C81" s="112"/>
      <c r="D81" s="155"/>
      <c r="E81" s="157"/>
      <c r="F81" s="158"/>
      <c r="G81" s="156"/>
      <c r="H81" s="159"/>
      <c r="I81" s="159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26"/>
    </row>
    <row r="82" spans="1:24" x14ac:dyDescent="0.25">
      <c r="A82" s="284"/>
      <c r="B82" s="281"/>
      <c r="C82" s="112"/>
      <c r="D82" s="155"/>
      <c r="E82" s="157"/>
      <c r="F82" s="158"/>
      <c r="G82" s="156"/>
      <c r="H82" s="159"/>
      <c r="I82" s="159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26"/>
    </row>
    <row r="83" spans="1:24" x14ac:dyDescent="0.25">
      <c r="A83" s="284"/>
      <c r="B83" s="281"/>
      <c r="C83" s="112"/>
      <c r="D83" s="155"/>
      <c r="E83" s="157"/>
      <c r="F83" s="158"/>
      <c r="G83" s="156"/>
      <c r="H83" s="159"/>
      <c r="I83" s="159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26"/>
    </row>
    <row r="84" spans="1:24" ht="15" customHeight="1" x14ac:dyDescent="0.25">
      <c r="A84" s="284"/>
      <c r="B84" s="281"/>
      <c r="C84" s="112"/>
      <c r="D84" s="438"/>
      <c r="E84" s="438"/>
      <c r="F84" s="438"/>
      <c r="G84" s="438"/>
      <c r="H84" s="159"/>
      <c r="I84" s="159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26"/>
    </row>
    <row r="85" spans="1:24" ht="15.75" thickBot="1" x14ac:dyDescent="0.3">
      <c r="A85" s="284"/>
      <c r="B85" s="281"/>
      <c r="C85" s="114"/>
      <c r="D85" s="261"/>
      <c r="E85" s="262"/>
      <c r="F85" s="258"/>
      <c r="G85" s="259"/>
      <c r="H85" s="260"/>
      <c r="I85" s="260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5"/>
    </row>
    <row r="86" spans="1:24" ht="15.75" thickBot="1" x14ac:dyDescent="0.3">
      <c r="A86" s="284"/>
      <c r="B86" s="281"/>
      <c r="D86" s="155"/>
      <c r="E86" s="157"/>
      <c r="F86" s="158"/>
      <c r="G86" s="156"/>
      <c r="H86" s="159"/>
      <c r="I86" s="159"/>
    </row>
    <row r="87" spans="1:24" x14ac:dyDescent="0.25">
      <c r="A87" s="289"/>
      <c r="B87" s="283"/>
      <c r="C87" s="254"/>
      <c r="D87" s="266"/>
      <c r="E87" s="267"/>
      <c r="F87" s="268"/>
      <c r="G87" s="269"/>
      <c r="H87" s="270"/>
      <c r="I87" s="270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57"/>
    </row>
    <row r="88" spans="1:24" x14ac:dyDescent="0.25">
      <c r="A88" s="289"/>
      <c r="B88" s="283"/>
      <c r="C88" s="112"/>
      <c r="D88" s="155"/>
      <c r="E88" s="157"/>
      <c r="F88" s="158"/>
      <c r="G88" s="156"/>
      <c r="H88" s="159"/>
      <c r="I88" s="159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26"/>
    </row>
    <row r="89" spans="1:24" x14ac:dyDescent="0.25">
      <c r="A89" s="289"/>
      <c r="B89" s="283"/>
      <c r="C89" s="112"/>
      <c r="D89" s="155"/>
      <c r="E89" s="157"/>
      <c r="F89" s="158"/>
      <c r="G89" s="156"/>
      <c r="H89" s="159"/>
      <c r="I89" s="639" t="s">
        <v>42</v>
      </c>
      <c r="J89" s="640"/>
      <c r="K89" s="640"/>
      <c r="L89" s="641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26"/>
    </row>
    <row r="90" spans="1:24" x14ac:dyDescent="0.25">
      <c r="A90" s="289"/>
      <c r="B90" s="283"/>
      <c r="C90" s="112"/>
      <c r="D90" s="155"/>
      <c r="E90" s="157"/>
      <c r="F90" s="158"/>
      <c r="G90" s="156"/>
      <c r="H90" s="159"/>
      <c r="I90" s="642"/>
      <c r="J90" s="643"/>
      <c r="K90" s="643"/>
      <c r="L90" s="644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26"/>
    </row>
    <row r="91" spans="1:24" x14ac:dyDescent="0.25">
      <c r="A91" s="289"/>
      <c r="B91" s="283"/>
      <c r="C91" s="112"/>
      <c r="D91" s="706" t="s">
        <v>40</v>
      </c>
      <c r="E91" s="706"/>
      <c r="F91" s="706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26"/>
    </row>
    <row r="92" spans="1:24" ht="24.75" x14ac:dyDescent="0.25">
      <c r="A92" s="289"/>
      <c r="B92" s="283"/>
      <c r="C92" s="112"/>
      <c r="D92" s="173"/>
      <c r="E92" s="174" t="s">
        <v>0</v>
      </c>
      <c r="F92" s="174" t="s">
        <v>1</v>
      </c>
      <c r="G92" s="175" t="s">
        <v>2</v>
      </c>
      <c r="H92" s="35"/>
      <c r="I92" s="181" t="s">
        <v>83</v>
      </c>
      <c r="J92" s="277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26"/>
    </row>
    <row r="93" spans="1:24" x14ac:dyDescent="0.25">
      <c r="A93" s="286">
        <f>E93+F93+G93</f>
        <v>25</v>
      </c>
      <c r="B93" s="283"/>
      <c r="C93" s="112"/>
      <c r="D93" s="410" t="s">
        <v>59</v>
      </c>
      <c r="E93" s="390">
        <v>24</v>
      </c>
      <c r="F93" s="391">
        <v>0</v>
      </c>
      <c r="G93" s="392">
        <v>1</v>
      </c>
      <c r="H93" s="35"/>
      <c r="I93" s="181" t="s">
        <v>84</v>
      </c>
      <c r="J93" s="278"/>
      <c r="K93" s="187"/>
      <c r="L93" s="187"/>
      <c r="M93" s="187"/>
      <c r="N93" s="187"/>
      <c r="O93" s="35"/>
      <c r="P93" s="35"/>
      <c r="Q93" s="35"/>
      <c r="R93" s="35"/>
      <c r="S93" s="35"/>
      <c r="T93" s="35"/>
      <c r="U93" s="35"/>
      <c r="V93" s="35"/>
      <c r="W93" s="35"/>
      <c r="X93" s="26"/>
    </row>
    <row r="94" spans="1:24" x14ac:dyDescent="0.25">
      <c r="A94" s="286">
        <f>E94+F94+G94</f>
        <v>25</v>
      </c>
      <c r="B94" s="283"/>
      <c r="C94" s="112"/>
      <c r="D94" s="410" t="s">
        <v>61</v>
      </c>
      <c r="E94" s="390">
        <v>24</v>
      </c>
      <c r="F94" s="391">
        <v>0</v>
      </c>
      <c r="G94" s="392">
        <v>1</v>
      </c>
      <c r="H94" s="35"/>
      <c r="I94" s="35"/>
      <c r="J94" s="35"/>
      <c r="K94" s="35"/>
      <c r="L94" s="228"/>
      <c r="M94" s="186"/>
      <c r="N94" s="187"/>
      <c r="O94" s="35"/>
      <c r="P94" s="35"/>
      <c r="Q94" s="35"/>
      <c r="R94" s="35"/>
      <c r="S94" s="35"/>
      <c r="T94" s="35"/>
      <c r="U94" s="35"/>
      <c r="V94" s="35"/>
      <c r="W94" s="35"/>
      <c r="X94" s="26"/>
    </row>
    <row r="95" spans="1:24" x14ac:dyDescent="0.25">
      <c r="A95" s="289"/>
      <c r="B95" s="283"/>
      <c r="C95" s="112"/>
      <c r="D95" s="35"/>
      <c r="E95" s="35"/>
      <c r="F95" s="35"/>
      <c r="G95" s="35"/>
      <c r="H95" s="35"/>
      <c r="I95" s="35"/>
      <c r="J95" s="35"/>
      <c r="K95" s="35"/>
      <c r="L95" s="24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26"/>
    </row>
    <row r="96" spans="1:24" ht="25.5" thickBot="1" x14ac:dyDescent="0.3">
      <c r="A96" s="289"/>
      <c r="B96" s="283"/>
      <c r="C96" s="112"/>
      <c r="D96" s="35"/>
      <c r="E96" s="229" t="s">
        <v>0</v>
      </c>
      <c r="F96" s="229" t="s">
        <v>1</v>
      </c>
      <c r="G96" s="230" t="s">
        <v>2</v>
      </c>
      <c r="H96" s="35"/>
      <c r="I96" s="35"/>
      <c r="J96" s="35"/>
      <c r="K96" s="35"/>
      <c r="L96" s="24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26"/>
    </row>
    <row r="97" spans="1:24" ht="16.5" thickTop="1" thickBot="1" x14ac:dyDescent="0.3">
      <c r="A97" s="289"/>
      <c r="B97" s="283"/>
      <c r="C97" s="112"/>
      <c r="D97" s="205" t="s">
        <v>94</v>
      </c>
      <c r="E97" s="206">
        <f>SUM(E93:E94)</f>
        <v>48</v>
      </c>
      <c r="F97" s="207">
        <f>SUM(F93:F94)</f>
        <v>0</v>
      </c>
      <c r="G97" s="205">
        <f>SUM(G93:G94)</f>
        <v>2</v>
      </c>
      <c r="H97" s="35"/>
      <c r="I97" s="35"/>
      <c r="J97" s="35"/>
      <c r="K97" s="35"/>
      <c r="L97" s="228"/>
      <c r="M97" s="186"/>
      <c r="N97" s="187"/>
      <c r="O97" s="35"/>
      <c r="P97" s="35"/>
      <c r="Q97" s="35"/>
      <c r="R97" s="35"/>
      <c r="S97" s="35"/>
      <c r="T97" s="35"/>
      <c r="U97" s="35"/>
      <c r="V97" s="35"/>
      <c r="W97" s="35"/>
      <c r="X97" s="26"/>
    </row>
    <row r="98" spans="1:24" ht="15.75" thickTop="1" x14ac:dyDescent="0.25">
      <c r="A98" s="289"/>
      <c r="B98" s="283"/>
      <c r="C98" s="112"/>
      <c r="D98" s="35"/>
      <c r="E98" s="35"/>
      <c r="F98" s="35"/>
      <c r="G98" s="35"/>
      <c r="H98" s="17"/>
      <c r="I98" s="17"/>
      <c r="J98" s="17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26"/>
    </row>
    <row r="99" spans="1:24" ht="38.25" x14ac:dyDescent="0.25">
      <c r="A99" s="289"/>
      <c r="B99" s="283"/>
      <c r="C99" s="112"/>
      <c r="D99" s="415" t="s">
        <v>60</v>
      </c>
      <c r="E99" s="169" t="s">
        <v>81</v>
      </c>
      <c r="F99" s="169" t="s">
        <v>73</v>
      </c>
      <c r="G99" s="200" t="s">
        <v>74</v>
      </c>
      <c r="H99" s="178" t="s">
        <v>75</v>
      </c>
      <c r="I99" s="178" t="s">
        <v>70</v>
      </c>
      <c r="J99" s="178" t="s">
        <v>76</v>
      </c>
      <c r="K99" s="169" t="s">
        <v>77</v>
      </c>
      <c r="L99" s="200" t="s">
        <v>78</v>
      </c>
      <c r="M99" s="169" t="s">
        <v>79</v>
      </c>
      <c r="N99" s="169" t="s">
        <v>82</v>
      </c>
      <c r="O99" s="35"/>
      <c r="P99" s="35"/>
      <c r="Q99" s="35"/>
      <c r="R99" s="35"/>
      <c r="S99" s="35"/>
      <c r="T99" s="35"/>
      <c r="U99" s="35"/>
      <c r="V99" s="35"/>
      <c r="W99" s="35"/>
      <c r="X99" s="26"/>
    </row>
    <row r="100" spans="1:24" x14ac:dyDescent="0.25">
      <c r="A100" s="286">
        <f>E100+F100+G100+H100+I100+J100+K100+L100+M100+N100</f>
        <v>25</v>
      </c>
      <c r="B100" s="283"/>
      <c r="C100" s="112"/>
      <c r="D100" s="179" t="s">
        <v>80</v>
      </c>
      <c r="E100" s="393">
        <f>QM_2013!C91</f>
        <v>0</v>
      </c>
      <c r="F100" s="393">
        <f>QM_2013!D91</f>
        <v>0</v>
      </c>
      <c r="G100" s="393">
        <v>0</v>
      </c>
      <c r="H100" s="393">
        <f>QM_2013!F91</f>
        <v>0</v>
      </c>
      <c r="I100" s="393">
        <f>QM_2013!G91</f>
        <v>0</v>
      </c>
      <c r="J100" s="393">
        <v>2</v>
      </c>
      <c r="K100" s="393">
        <v>2</v>
      </c>
      <c r="L100" s="393">
        <v>6</v>
      </c>
      <c r="M100" s="393">
        <v>7</v>
      </c>
      <c r="N100" s="393">
        <v>8</v>
      </c>
      <c r="O100" s="35"/>
      <c r="P100" s="35"/>
      <c r="Q100" s="35"/>
      <c r="R100" s="35"/>
      <c r="S100" s="35"/>
      <c r="T100" s="35"/>
      <c r="U100" s="35"/>
      <c r="V100" s="35"/>
      <c r="W100" s="35"/>
      <c r="X100" s="26"/>
    </row>
    <row r="101" spans="1:24" x14ac:dyDescent="0.25">
      <c r="A101" s="289"/>
      <c r="B101" s="283"/>
      <c r="C101" s="112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26"/>
    </row>
    <row r="102" spans="1:24" ht="39" thickBot="1" x14ac:dyDescent="0.3">
      <c r="A102" s="289"/>
      <c r="B102" s="283"/>
      <c r="C102" s="112"/>
      <c r="D102" s="35"/>
      <c r="E102" s="231" t="s">
        <v>81</v>
      </c>
      <c r="F102" s="231" t="s">
        <v>73</v>
      </c>
      <c r="G102" s="232" t="s">
        <v>74</v>
      </c>
      <c r="H102" s="231" t="s">
        <v>75</v>
      </c>
      <c r="I102" s="231" t="s">
        <v>70</v>
      </c>
      <c r="J102" s="231" t="s">
        <v>76</v>
      </c>
      <c r="K102" s="231" t="s">
        <v>77</v>
      </c>
      <c r="L102" s="232" t="s">
        <v>78</v>
      </c>
      <c r="M102" s="231" t="s">
        <v>79</v>
      </c>
      <c r="N102" s="231" t="s">
        <v>82</v>
      </c>
      <c r="O102" s="35"/>
      <c r="P102" s="35"/>
      <c r="Q102" s="35"/>
      <c r="R102" s="35"/>
      <c r="S102" s="35"/>
      <c r="T102" s="35"/>
      <c r="U102" s="35"/>
      <c r="V102" s="35"/>
      <c r="W102" s="35"/>
      <c r="X102" s="26"/>
    </row>
    <row r="103" spans="1:24" ht="16.5" thickTop="1" thickBot="1" x14ac:dyDescent="0.3">
      <c r="A103" s="289"/>
      <c r="B103" s="283"/>
      <c r="C103" s="112"/>
      <c r="D103" s="205" t="s">
        <v>94</v>
      </c>
      <c r="E103" s="213">
        <f t="shared" ref="E103:N103" si="2">E100</f>
        <v>0</v>
      </c>
      <c r="F103" s="213">
        <f t="shared" si="2"/>
        <v>0</v>
      </c>
      <c r="G103" s="213">
        <f t="shared" si="2"/>
        <v>0</v>
      </c>
      <c r="H103" s="213">
        <f t="shared" si="2"/>
        <v>0</v>
      </c>
      <c r="I103" s="213">
        <f t="shared" si="2"/>
        <v>0</v>
      </c>
      <c r="J103" s="213">
        <f t="shared" si="2"/>
        <v>2</v>
      </c>
      <c r="K103" s="213">
        <f t="shared" si="2"/>
        <v>2</v>
      </c>
      <c r="L103" s="213">
        <f>L100</f>
        <v>6</v>
      </c>
      <c r="M103" s="213">
        <f t="shared" si="2"/>
        <v>7</v>
      </c>
      <c r="N103" s="213">
        <f t="shared" si="2"/>
        <v>8</v>
      </c>
      <c r="O103" s="35"/>
      <c r="P103" s="35"/>
      <c r="Q103" s="35"/>
      <c r="R103" s="35"/>
      <c r="S103" s="35"/>
      <c r="T103" s="35"/>
      <c r="U103" s="35"/>
      <c r="V103" s="35"/>
      <c r="W103" s="35"/>
      <c r="X103" s="26"/>
    </row>
    <row r="104" spans="1:24" ht="15.75" thickTop="1" x14ac:dyDescent="0.25">
      <c r="A104" s="289"/>
      <c r="B104" s="283"/>
      <c r="C104" s="112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26"/>
    </row>
    <row r="105" spans="1:24" x14ac:dyDescent="0.25">
      <c r="A105" s="289"/>
      <c r="B105" s="283"/>
      <c r="C105" s="112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26"/>
    </row>
    <row r="106" spans="1:24" ht="15.75" thickBot="1" x14ac:dyDescent="0.3">
      <c r="A106" s="289"/>
      <c r="B106" s="283"/>
      <c r="C106" s="114"/>
      <c r="D106" s="11"/>
      <c r="E106" s="11"/>
      <c r="F106" s="11"/>
      <c r="G106" s="11"/>
      <c r="H106" s="261"/>
      <c r="I106" s="279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5"/>
    </row>
    <row r="107" spans="1:24" ht="15.75" thickBot="1" x14ac:dyDescent="0.3">
      <c r="A107" s="284"/>
      <c r="B107" s="281"/>
      <c r="E107" s="11"/>
      <c r="H107" s="155"/>
      <c r="I107" s="154"/>
    </row>
    <row r="108" spans="1:24" x14ac:dyDescent="0.25">
      <c r="A108" s="284"/>
      <c r="B108" s="281"/>
      <c r="C108" s="254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275"/>
      <c r="P108" s="275"/>
      <c r="Q108" s="275"/>
      <c r="R108" s="275"/>
      <c r="S108" s="111"/>
      <c r="T108" s="111"/>
      <c r="U108" s="111"/>
      <c r="V108" s="257"/>
    </row>
    <row r="109" spans="1:24" x14ac:dyDescent="0.25">
      <c r="A109" s="284"/>
      <c r="B109" s="281"/>
      <c r="C109" s="112"/>
      <c r="D109" s="707" t="s">
        <v>41</v>
      </c>
      <c r="E109" s="708"/>
      <c r="F109" s="709"/>
      <c r="G109" s="24"/>
      <c r="H109" s="24"/>
      <c r="I109" s="35"/>
      <c r="J109" s="35"/>
      <c r="K109" s="645" t="s">
        <v>43</v>
      </c>
      <c r="L109" s="646"/>
      <c r="M109" s="646"/>
      <c r="N109" s="647"/>
      <c r="O109" s="24"/>
      <c r="P109" s="675"/>
      <c r="Q109" s="675"/>
      <c r="R109" s="675"/>
      <c r="S109" s="35"/>
      <c r="T109" s="35"/>
      <c r="U109" s="35"/>
      <c r="V109" s="26"/>
    </row>
    <row r="110" spans="1:24" x14ac:dyDescent="0.25">
      <c r="A110" s="284"/>
      <c r="B110" s="281"/>
      <c r="C110" s="112"/>
      <c r="D110" s="32" t="s">
        <v>14</v>
      </c>
      <c r="E110" s="91" t="s">
        <v>1</v>
      </c>
      <c r="F110" s="91" t="s">
        <v>0</v>
      </c>
      <c r="G110" s="247" t="s">
        <v>2</v>
      </c>
      <c r="H110" s="155"/>
      <c r="I110" s="35"/>
      <c r="J110" s="35"/>
      <c r="K110" s="648"/>
      <c r="L110" s="649"/>
      <c r="M110" s="649"/>
      <c r="N110" s="650"/>
      <c r="O110" s="24"/>
      <c r="P110" s="152"/>
      <c r="Q110" s="153"/>
      <c r="R110" s="153"/>
      <c r="S110" s="35"/>
      <c r="T110" s="35"/>
      <c r="U110" s="35"/>
      <c r="V110" s="26"/>
    </row>
    <row r="111" spans="1:24" x14ac:dyDescent="0.25">
      <c r="A111" s="294">
        <f>E111+F111+G111</f>
        <v>25</v>
      </c>
      <c r="B111" s="281"/>
      <c r="C111" s="112"/>
      <c r="D111" s="416" t="s">
        <v>11</v>
      </c>
      <c r="E111" s="164">
        <f>QM_2015!C36</f>
        <v>0</v>
      </c>
      <c r="F111" s="223">
        <v>24</v>
      </c>
      <c r="G111" s="164">
        <f>QM_2015!E36</f>
        <v>1</v>
      </c>
      <c r="H111" s="155"/>
      <c r="I111" s="35"/>
      <c r="J111" s="35"/>
      <c r="K111" s="35"/>
      <c r="L111" s="35"/>
      <c r="M111" s="35"/>
      <c r="N111" s="35"/>
      <c r="O111" s="24"/>
      <c r="P111" s="152"/>
      <c r="Q111" s="157"/>
      <c r="R111" s="156"/>
      <c r="S111" s="35"/>
      <c r="T111" s="35"/>
      <c r="U111" s="35"/>
      <c r="V111" s="26"/>
    </row>
    <row r="112" spans="1:24" x14ac:dyDescent="0.25">
      <c r="A112" s="284"/>
      <c r="B112" s="281"/>
      <c r="C112" s="112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26"/>
    </row>
    <row r="113" spans="1:22" ht="15.75" thickBot="1" x14ac:dyDescent="0.3">
      <c r="A113" s="284"/>
      <c r="B113" s="281"/>
      <c r="C113" s="112"/>
      <c r="D113" s="35"/>
      <c r="E113" s="249" t="s">
        <v>1</v>
      </c>
      <c r="F113" s="250" t="s">
        <v>0</v>
      </c>
      <c r="G113" s="251" t="s">
        <v>2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26"/>
    </row>
    <row r="114" spans="1:22" ht="16.5" thickTop="1" thickBot="1" x14ac:dyDescent="0.3">
      <c r="A114" s="284"/>
      <c r="B114" s="281"/>
      <c r="C114" s="112"/>
      <c r="D114" s="211" t="s">
        <v>94</v>
      </c>
      <c r="E114" s="212">
        <f>E111</f>
        <v>0</v>
      </c>
      <c r="F114" s="252">
        <f>QM_2013!D96</f>
        <v>52</v>
      </c>
      <c r="G114" s="213">
        <f>G111</f>
        <v>1</v>
      </c>
      <c r="H114" s="24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26"/>
    </row>
    <row r="115" spans="1:22" ht="15.75" thickTop="1" x14ac:dyDescent="0.25">
      <c r="A115" s="284"/>
      <c r="B115" s="281"/>
      <c r="C115" s="112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26"/>
    </row>
    <row r="116" spans="1:22" x14ac:dyDescent="0.25">
      <c r="A116" s="284"/>
      <c r="B116" s="281"/>
      <c r="C116" s="112"/>
      <c r="D116" s="35"/>
      <c r="E116" s="202" t="s">
        <v>7</v>
      </c>
      <c r="F116" s="202" t="s">
        <v>12</v>
      </c>
      <c r="G116" s="202" t="s">
        <v>13</v>
      </c>
      <c r="H116" s="202" t="s">
        <v>10</v>
      </c>
      <c r="I116" s="166" t="s">
        <v>2</v>
      </c>
      <c r="J116" s="35"/>
      <c r="K116" s="35"/>
      <c r="L116" s="35"/>
      <c r="M116" s="35"/>
      <c r="N116" s="35"/>
      <c r="O116" s="24"/>
      <c r="P116" s="153"/>
      <c r="Q116" s="153"/>
      <c r="R116" s="153"/>
      <c r="S116" s="35"/>
      <c r="T116" s="35"/>
      <c r="U116" s="35"/>
      <c r="V116" s="26"/>
    </row>
    <row r="117" spans="1:22" x14ac:dyDescent="0.25">
      <c r="A117" s="294">
        <f>E117+F117+G117+H117+I117</f>
        <v>25</v>
      </c>
      <c r="B117" s="281"/>
      <c r="C117" s="112"/>
      <c r="D117" s="417" t="s">
        <v>71</v>
      </c>
      <c r="E117" s="163">
        <f>QM_2015!B38</f>
        <v>0</v>
      </c>
      <c r="F117" s="404">
        <v>0</v>
      </c>
      <c r="G117" s="404">
        <v>2</v>
      </c>
      <c r="H117" s="403">
        <v>22</v>
      </c>
      <c r="I117" s="163">
        <f>QM_2015!F38</f>
        <v>1</v>
      </c>
      <c r="J117" s="35"/>
      <c r="K117" s="35"/>
      <c r="L117" s="35"/>
      <c r="M117" s="35"/>
      <c r="N117" s="35"/>
      <c r="O117" s="24"/>
      <c r="P117" s="152"/>
      <c r="Q117" s="158"/>
      <c r="R117" s="158"/>
      <c r="S117" s="35"/>
      <c r="T117" s="35"/>
      <c r="U117" s="35"/>
      <c r="V117" s="26"/>
    </row>
    <row r="118" spans="1:22" x14ac:dyDescent="0.25">
      <c r="A118" s="294">
        <f>E118+F118+G118+H118+I118</f>
        <v>25</v>
      </c>
      <c r="B118" s="281"/>
      <c r="C118" s="112"/>
      <c r="D118" s="417" t="s">
        <v>72</v>
      </c>
      <c r="E118" s="164">
        <v>0</v>
      </c>
      <c r="F118" s="225">
        <v>1</v>
      </c>
      <c r="G118" s="225">
        <v>4</v>
      </c>
      <c r="H118" s="223">
        <v>19</v>
      </c>
      <c r="I118" s="224">
        <v>1</v>
      </c>
      <c r="J118" s="35"/>
      <c r="K118" s="35"/>
      <c r="L118" s="35"/>
      <c r="M118" s="35"/>
      <c r="N118" s="35"/>
      <c r="O118" s="24"/>
      <c r="P118" s="152"/>
      <c r="Q118" s="158"/>
      <c r="R118" s="158"/>
      <c r="S118" s="35"/>
      <c r="T118" s="35"/>
      <c r="U118" s="35"/>
      <c r="V118" s="26"/>
    </row>
    <row r="119" spans="1:22" x14ac:dyDescent="0.25">
      <c r="A119" s="284"/>
      <c r="B119" s="281"/>
      <c r="C119" s="112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26"/>
    </row>
    <row r="120" spans="1:22" ht="15.75" thickBot="1" x14ac:dyDescent="0.3">
      <c r="A120" s="284"/>
      <c r="B120" s="281"/>
      <c r="C120" s="112"/>
      <c r="D120" s="35"/>
      <c r="E120" s="249" t="s">
        <v>7</v>
      </c>
      <c r="F120" s="233" t="s">
        <v>12</v>
      </c>
      <c r="G120" s="233" t="s">
        <v>13</v>
      </c>
      <c r="H120" s="233" t="s">
        <v>10</v>
      </c>
      <c r="I120" s="233" t="s">
        <v>2</v>
      </c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26"/>
    </row>
    <row r="121" spans="1:22" ht="16.5" thickTop="1" thickBot="1" x14ac:dyDescent="0.3">
      <c r="A121" s="284"/>
      <c r="B121" s="281"/>
      <c r="C121" s="276"/>
      <c r="D121" s="272" t="s">
        <v>94</v>
      </c>
      <c r="E121" s="273">
        <f>SUM(E117:E118)</f>
        <v>0</v>
      </c>
      <c r="F121" s="204">
        <f>SUM(F117:F118)</f>
        <v>1</v>
      </c>
      <c r="G121" s="209">
        <f>SUM(G117:G118)</f>
        <v>6</v>
      </c>
      <c r="H121" s="206">
        <f>SUM(H117:H118)</f>
        <v>41</v>
      </c>
      <c r="I121" s="205">
        <f>SUM(I117:I118)</f>
        <v>2</v>
      </c>
      <c r="J121" s="35"/>
      <c r="K121" s="35"/>
      <c r="L121" s="35"/>
      <c r="M121" s="35"/>
      <c r="N121" s="35"/>
      <c r="O121" s="24"/>
      <c r="P121" s="152"/>
      <c r="Q121" s="158"/>
      <c r="R121" s="158"/>
      <c r="S121" s="35"/>
      <c r="T121" s="35"/>
      <c r="U121" s="35"/>
      <c r="V121" s="26"/>
    </row>
    <row r="122" spans="1:22" ht="15.75" thickTop="1" x14ac:dyDescent="0.25">
      <c r="A122" s="284"/>
      <c r="B122" s="281"/>
      <c r="C122" s="112"/>
      <c r="D122" s="35"/>
      <c r="E122" s="274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26"/>
    </row>
    <row r="123" spans="1:22" ht="15.75" thickBot="1" x14ac:dyDescent="0.3">
      <c r="A123" s="284"/>
      <c r="B123" s="281"/>
      <c r="C123" s="114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5"/>
    </row>
    <row r="124" spans="1:22" x14ac:dyDescent="0.25">
      <c r="A124" s="287"/>
    </row>
    <row r="125" spans="1:22" x14ac:dyDescent="0.25">
      <c r="A125" s="287"/>
    </row>
    <row r="126" spans="1:22" x14ac:dyDescent="0.25">
      <c r="A126" s="287"/>
    </row>
    <row r="127" spans="1:22" ht="15.75" thickBot="1" x14ac:dyDescent="0.3">
      <c r="A127" s="287"/>
    </row>
    <row r="128" spans="1:22" x14ac:dyDescent="0.25">
      <c r="A128" s="287"/>
      <c r="D128" s="730" t="s">
        <v>65</v>
      </c>
      <c r="E128" s="731"/>
      <c r="F128" s="732"/>
      <c r="G128" s="118"/>
      <c r="H128" s="111"/>
      <c r="I128" s="108" t="s">
        <v>62</v>
      </c>
    </row>
    <row r="129" spans="1:26" x14ac:dyDescent="0.25">
      <c r="A129" s="287"/>
      <c r="D129" s="150"/>
      <c r="E129" s="629"/>
      <c r="F129" s="629"/>
      <c r="G129" s="35"/>
      <c r="H129" s="35"/>
      <c r="I129" s="148" t="s">
        <v>63</v>
      </c>
    </row>
    <row r="130" spans="1:26" x14ac:dyDescent="0.25">
      <c r="A130" s="287"/>
      <c r="D130" s="112"/>
      <c r="E130" s="35"/>
      <c r="F130" s="35"/>
      <c r="G130" s="35"/>
      <c r="H130" s="35"/>
      <c r="I130" s="109" t="s">
        <v>68</v>
      </c>
    </row>
    <row r="131" spans="1:26" x14ac:dyDescent="0.25">
      <c r="A131" s="287"/>
      <c r="D131" s="714" t="s">
        <v>33</v>
      </c>
      <c r="E131" s="652"/>
      <c r="F131" s="652"/>
      <c r="G131" s="653"/>
      <c r="H131" s="53"/>
      <c r="I131" s="109" t="s">
        <v>46</v>
      </c>
    </row>
    <row r="132" spans="1:26" ht="15.75" thickBot="1" x14ac:dyDescent="0.3">
      <c r="A132" s="287"/>
      <c r="D132" s="715"/>
      <c r="E132" s="716"/>
      <c r="F132" s="716"/>
      <c r="G132" s="717"/>
      <c r="H132" s="119"/>
      <c r="I132" s="149" t="s">
        <v>47</v>
      </c>
    </row>
    <row r="133" spans="1:26" ht="15.75" thickBot="1" x14ac:dyDescent="0.3">
      <c r="A133" s="287"/>
      <c r="Y133" s="635" t="s">
        <v>0</v>
      </c>
      <c r="Z133" s="635" t="s">
        <v>116</v>
      </c>
    </row>
    <row r="134" spans="1:26" x14ac:dyDescent="0.25">
      <c r="A134" s="287"/>
      <c r="D134" s="718" t="s">
        <v>64</v>
      </c>
      <c r="E134" s="719"/>
      <c r="F134" s="720"/>
      <c r="G134" s="111"/>
      <c r="H134" s="116"/>
      <c r="I134" s="106" t="s">
        <v>62</v>
      </c>
      <c r="Y134" s="635">
        <v>94</v>
      </c>
      <c r="Z134" s="635">
        <v>6</v>
      </c>
    </row>
    <row r="135" spans="1:26" x14ac:dyDescent="0.25">
      <c r="A135" s="287"/>
      <c r="D135" s="112"/>
      <c r="E135" s="35"/>
      <c r="F135" s="35"/>
      <c r="G135" s="35"/>
      <c r="H135" s="34"/>
      <c r="I135" s="110" t="s">
        <v>50</v>
      </c>
      <c r="Y135" s="635">
        <v>99</v>
      </c>
      <c r="Z135" s="635">
        <v>1</v>
      </c>
    </row>
    <row r="136" spans="1:26" x14ac:dyDescent="0.25">
      <c r="A136" s="287"/>
      <c r="D136" s="112"/>
      <c r="E136" s="35"/>
      <c r="F136" s="35"/>
      <c r="G136" s="35"/>
      <c r="H136" s="34"/>
      <c r="I136" s="110" t="s">
        <v>52</v>
      </c>
      <c r="Y136" s="635">
        <v>42</v>
      </c>
      <c r="Z136" s="635">
        <v>6</v>
      </c>
    </row>
    <row r="137" spans="1:26" x14ac:dyDescent="0.25">
      <c r="A137" s="287"/>
      <c r="D137" s="112"/>
      <c r="E137" s="35"/>
      <c r="F137" s="35"/>
      <c r="G137" s="35"/>
      <c r="H137" s="34"/>
      <c r="I137" s="113" t="s">
        <v>53</v>
      </c>
      <c r="M137" s="675"/>
      <c r="N137" s="675"/>
      <c r="O137" s="675"/>
      <c r="P137" s="675"/>
      <c r="Q137" s="24"/>
      <c r="R137" s="35"/>
      <c r="Y137" s="635">
        <v>25</v>
      </c>
      <c r="Z137" s="635">
        <v>0</v>
      </c>
    </row>
    <row r="138" spans="1:26" ht="15.75" thickBot="1" x14ac:dyDescent="0.3">
      <c r="A138" s="287"/>
      <c r="D138" s="114"/>
      <c r="E138" s="11"/>
      <c r="F138" s="11"/>
      <c r="G138" s="11"/>
      <c r="H138" s="117"/>
      <c r="I138" s="105" t="s">
        <v>54</v>
      </c>
      <c r="J138" s="35"/>
      <c r="M138" s="152"/>
      <c r="N138" s="153"/>
      <c r="O138" s="153"/>
      <c r="P138" s="153"/>
      <c r="Q138" s="154"/>
      <c r="Y138" s="635">
        <v>84</v>
      </c>
      <c r="Z138" s="635">
        <v>14</v>
      </c>
    </row>
    <row r="139" spans="1:26" ht="15.75" thickBot="1" x14ac:dyDescent="0.3">
      <c r="A139" s="287"/>
      <c r="M139" s="155"/>
      <c r="N139" s="157"/>
      <c r="O139" s="158"/>
      <c r="P139" s="156"/>
      <c r="Q139" s="159"/>
      <c r="Y139" s="635">
        <v>48</v>
      </c>
      <c r="Z139" s="635">
        <v>0</v>
      </c>
    </row>
    <row r="140" spans="1:26" x14ac:dyDescent="0.25">
      <c r="A140" s="287"/>
      <c r="D140" s="721" t="s">
        <v>37</v>
      </c>
      <c r="E140" s="722"/>
      <c r="F140" s="722"/>
      <c r="G140" s="722"/>
      <c r="H140" s="118"/>
      <c r="I140" s="107" t="s">
        <v>62</v>
      </c>
      <c r="M140" s="155"/>
      <c r="N140" s="157"/>
      <c r="O140" s="158"/>
      <c r="P140" s="156"/>
      <c r="Q140" s="159"/>
      <c r="Y140" s="635">
        <v>52</v>
      </c>
      <c r="Z140" s="635">
        <v>0</v>
      </c>
    </row>
    <row r="141" spans="1:26" x14ac:dyDescent="0.25">
      <c r="A141" s="287"/>
      <c r="D141" s="112"/>
      <c r="E141" s="35"/>
      <c r="F141" s="35"/>
      <c r="G141" s="35"/>
      <c r="H141" s="35"/>
      <c r="I141" s="55" t="s">
        <v>48</v>
      </c>
      <c r="M141" s="155"/>
      <c r="N141" s="157"/>
      <c r="O141" s="158"/>
      <c r="P141" s="156"/>
      <c r="Q141" s="159"/>
      <c r="Y141" s="635">
        <v>47</v>
      </c>
      <c r="Z141" s="635">
        <v>1</v>
      </c>
    </row>
    <row r="142" spans="1:26" x14ac:dyDescent="0.25">
      <c r="A142" s="287"/>
      <c r="D142" s="723" t="s">
        <v>36</v>
      </c>
      <c r="E142" s="724"/>
      <c r="F142" s="724"/>
      <c r="G142" s="724"/>
      <c r="H142" s="53"/>
      <c r="I142" s="120" t="s">
        <v>49</v>
      </c>
      <c r="M142" s="155"/>
      <c r="N142" s="157"/>
      <c r="O142" s="158"/>
      <c r="P142" s="156"/>
      <c r="Q142" s="159"/>
      <c r="Y142" s="635"/>
      <c r="Z142" s="635"/>
    </row>
    <row r="143" spans="1:26" ht="15.75" thickBot="1" x14ac:dyDescent="0.3">
      <c r="A143" s="287"/>
      <c r="D143" s="725"/>
      <c r="E143" s="726"/>
      <c r="F143" s="726"/>
      <c r="G143" s="726"/>
      <c r="H143" s="119"/>
      <c r="I143" s="121"/>
      <c r="Y143" s="635"/>
      <c r="Z143" s="635"/>
    </row>
    <row r="144" spans="1:26" ht="15.75" thickBot="1" x14ac:dyDescent="0.3">
      <c r="A144" s="287"/>
      <c r="Y144" s="635"/>
      <c r="Z144" s="635"/>
    </row>
    <row r="145" spans="1:26" x14ac:dyDescent="0.25">
      <c r="A145" s="287"/>
      <c r="D145" s="727" t="s">
        <v>38</v>
      </c>
      <c r="E145" s="728"/>
      <c r="F145" s="729"/>
      <c r="G145" s="118"/>
      <c r="H145" s="116"/>
      <c r="I145" s="127" t="s">
        <v>62</v>
      </c>
      <c r="Y145" s="635"/>
      <c r="Z145" s="635"/>
    </row>
    <row r="146" spans="1:26" x14ac:dyDescent="0.25">
      <c r="A146" s="287"/>
      <c r="D146" s="112"/>
      <c r="E146" s="35"/>
      <c r="F146" s="35"/>
      <c r="G146" s="35"/>
      <c r="H146" s="34"/>
      <c r="I146" s="123" t="s">
        <v>51</v>
      </c>
      <c r="Y146" s="636">
        <f>SUM(Y134:Y145)</f>
        <v>491</v>
      </c>
      <c r="Z146" s="636">
        <f>SUM(Z134:Z145)</f>
        <v>28</v>
      </c>
    </row>
    <row r="147" spans="1:26" x14ac:dyDescent="0.25">
      <c r="A147" s="287"/>
      <c r="D147" s="710" t="s">
        <v>34</v>
      </c>
      <c r="E147" s="711"/>
      <c r="F147" s="711"/>
      <c r="G147" s="711"/>
      <c r="H147" s="125"/>
      <c r="I147" s="124"/>
      <c r="Y147" s="35" t="s">
        <v>94</v>
      </c>
      <c r="Z147" s="35">
        <f>SUM(Z146+Y146)</f>
        <v>519</v>
      </c>
    </row>
    <row r="148" spans="1:26" ht="15.75" thickBot="1" x14ac:dyDescent="0.3">
      <c r="A148" s="287"/>
      <c r="D148" s="712"/>
      <c r="E148" s="713"/>
      <c r="F148" s="713"/>
      <c r="G148" s="713"/>
      <c r="H148" s="119"/>
      <c r="I148" s="115"/>
      <c r="Y148" s="35" t="s">
        <v>121</v>
      </c>
      <c r="Z148" s="35"/>
    </row>
    <row r="149" spans="1:26" ht="15.75" thickBot="1" x14ac:dyDescent="0.3">
      <c r="A149" s="287"/>
      <c r="O149" s="675"/>
      <c r="P149" s="675"/>
      <c r="Q149" s="675"/>
      <c r="R149" s="24"/>
      <c r="Y149" s="35"/>
      <c r="Z149" s="35"/>
    </row>
    <row r="150" spans="1:26" x14ac:dyDescent="0.25">
      <c r="A150" s="287"/>
      <c r="D150" s="733" t="s">
        <v>39</v>
      </c>
      <c r="E150" s="734"/>
      <c r="F150" s="734"/>
      <c r="G150" s="735"/>
      <c r="H150" s="116"/>
      <c r="I150" s="126" t="s">
        <v>62</v>
      </c>
      <c r="O150" s="152"/>
      <c r="P150" s="153"/>
      <c r="Q150" s="153"/>
      <c r="R150" s="153"/>
      <c r="Y150" s="35"/>
      <c r="Z150" s="35"/>
    </row>
    <row r="151" spans="1:26" x14ac:dyDescent="0.25">
      <c r="A151" s="287"/>
      <c r="D151" s="112"/>
      <c r="E151" s="35"/>
      <c r="F151" s="35"/>
      <c r="G151" s="35"/>
      <c r="H151" s="34"/>
      <c r="I151" s="131" t="s">
        <v>57</v>
      </c>
      <c r="O151" s="155"/>
      <c r="P151" s="157"/>
      <c r="Q151" s="158"/>
      <c r="R151" s="158"/>
      <c r="Y151" s="35"/>
      <c r="Z151" s="35"/>
    </row>
    <row r="152" spans="1:26" x14ac:dyDescent="0.25">
      <c r="A152" s="287"/>
      <c r="D152" s="132"/>
      <c r="E152" s="133"/>
      <c r="F152" s="133"/>
      <c r="G152" s="133"/>
      <c r="H152" s="35"/>
      <c r="I152" s="128" t="s">
        <v>56</v>
      </c>
      <c r="O152" s="155"/>
      <c r="P152" s="170"/>
      <c r="Q152" s="170"/>
      <c r="R152" s="171"/>
      <c r="Y152" s="35"/>
      <c r="Z152" s="35"/>
    </row>
    <row r="153" spans="1:26" x14ac:dyDescent="0.25">
      <c r="A153" s="287"/>
      <c r="D153" s="736" t="s">
        <v>35</v>
      </c>
      <c r="E153" s="737"/>
      <c r="F153" s="737"/>
      <c r="G153" s="737"/>
      <c r="H153" s="134"/>
      <c r="I153" s="129" t="s">
        <v>55</v>
      </c>
      <c r="O153" s="152"/>
      <c r="P153" s="156"/>
      <c r="Q153" s="156"/>
      <c r="R153" s="156"/>
      <c r="Y153" s="35"/>
      <c r="Z153" s="35"/>
    </row>
    <row r="154" spans="1:26" ht="15.75" thickBot="1" x14ac:dyDescent="0.3">
      <c r="A154" s="287"/>
      <c r="D154" s="738"/>
      <c r="E154" s="739"/>
      <c r="F154" s="739"/>
      <c r="G154" s="739"/>
      <c r="H154" s="135"/>
      <c r="I154" s="130" t="s">
        <v>58</v>
      </c>
      <c r="L154" s="35"/>
      <c r="M154" s="152"/>
      <c r="N154" s="153"/>
      <c r="O154" s="153"/>
      <c r="P154" s="153"/>
      <c r="Q154" s="153"/>
      <c r="R154" s="177"/>
      <c r="Y154" s="35"/>
      <c r="Z154" s="35"/>
    </row>
    <row r="155" spans="1:26" ht="15.75" thickBot="1" x14ac:dyDescent="0.3">
      <c r="A155" s="287"/>
      <c r="L155" s="153"/>
      <c r="M155" s="155"/>
      <c r="P155" s="158"/>
      <c r="Q155" s="156"/>
      <c r="R155" s="176"/>
    </row>
    <row r="156" spans="1:26" x14ac:dyDescent="0.25">
      <c r="A156" s="287"/>
      <c r="C156" s="35"/>
      <c r="D156" s="697" t="s">
        <v>40</v>
      </c>
      <c r="E156" s="698"/>
      <c r="F156" s="699"/>
      <c r="G156" s="118"/>
      <c r="H156" s="116"/>
      <c r="I156" s="136" t="s">
        <v>62</v>
      </c>
      <c r="L156" s="158"/>
      <c r="M156" s="24"/>
      <c r="P156" s="153"/>
      <c r="Q156" s="153"/>
      <c r="R156" s="155"/>
    </row>
    <row r="157" spans="1:26" x14ac:dyDescent="0.25">
      <c r="A157" s="287"/>
      <c r="C157" s="35"/>
      <c r="D157" s="112"/>
      <c r="E157" s="17"/>
      <c r="F157" s="17"/>
      <c r="G157" s="35"/>
      <c r="H157" s="34"/>
      <c r="I157" s="137" t="s">
        <v>59</v>
      </c>
      <c r="L157" s="35"/>
      <c r="M157" s="24"/>
      <c r="N157" s="24"/>
      <c r="O157" s="155"/>
      <c r="P157" s="157"/>
      <c r="Q157" s="156"/>
      <c r="R157" s="155"/>
    </row>
    <row r="158" spans="1:26" x14ac:dyDescent="0.25">
      <c r="A158" s="287"/>
      <c r="C158" s="35"/>
      <c r="D158" s="700" t="s">
        <v>42</v>
      </c>
      <c r="E158" s="701"/>
      <c r="F158" s="701"/>
      <c r="G158" s="702"/>
      <c r="H158" s="134"/>
      <c r="I158" s="137" t="s">
        <v>60</v>
      </c>
      <c r="M158" s="155"/>
      <c r="N158" s="153"/>
      <c r="O158" s="153"/>
      <c r="P158" s="154"/>
      <c r="Q158" s="24"/>
      <c r="R158" s="24"/>
    </row>
    <row r="159" spans="1:26" ht="15.75" thickBot="1" x14ac:dyDescent="0.3">
      <c r="A159" s="287"/>
      <c r="D159" s="703"/>
      <c r="E159" s="704"/>
      <c r="F159" s="704"/>
      <c r="G159" s="705"/>
      <c r="H159" s="135"/>
      <c r="I159" s="12" t="s">
        <v>61</v>
      </c>
      <c r="M159" s="155"/>
      <c r="N159" s="157"/>
      <c r="O159" s="156"/>
      <c r="P159" s="176"/>
      <c r="Q159" s="24"/>
      <c r="R159" s="24"/>
    </row>
    <row r="160" spans="1:26" ht="15.75" thickBot="1" x14ac:dyDescent="0.3">
      <c r="A160" s="287"/>
      <c r="M160" s="24"/>
      <c r="N160" s="24"/>
      <c r="O160" s="24"/>
      <c r="P160" s="24"/>
      <c r="Q160" s="24"/>
      <c r="R160" s="24"/>
    </row>
    <row r="161" spans="1:18" x14ac:dyDescent="0.25">
      <c r="A161" s="287"/>
      <c r="D161" s="740" t="s">
        <v>41</v>
      </c>
      <c r="E161" s="741"/>
      <c r="F161" s="741"/>
      <c r="G161" s="118"/>
      <c r="H161" s="111"/>
      <c r="I161" s="138" t="s">
        <v>62</v>
      </c>
      <c r="M161" s="24"/>
      <c r="N161" s="24"/>
      <c r="O161" s="24"/>
      <c r="P161" s="24"/>
      <c r="Q161" s="24"/>
      <c r="R161" s="24"/>
    </row>
    <row r="162" spans="1:18" x14ac:dyDescent="0.25">
      <c r="A162" s="287"/>
      <c r="D162" s="112"/>
      <c r="E162" s="35"/>
      <c r="F162" s="122"/>
      <c r="G162" s="35"/>
      <c r="H162" s="35"/>
      <c r="I162" s="140" t="s">
        <v>23</v>
      </c>
      <c r="M162" s="24"/>
      <c r="N162" s="188"/>
      <c r="O162" s="188"/>
      <c r="P162" s="189"/>
      <c r="Q162" s="24"/>
      <c r="R162" s="24"/>
    </row>
    <row r="163" spans="1:18" x14ac:dyDescent="0.25">
      <c r="A163" s="287"/>
      <c r="D163" s="693" t="s">
        <v>43</v>
      </c>
      <c r="E163" s="694"/>
      <c r="F163" s="694"/>
      <c r="G163" s="694"/>
      <c r="H163" s="134"/>
      <c r="I163" s="139" t="s">
        <v>24</v>
      </c>
      <c r="L163" s="24"/>
      <c r="M163" s="186"/>
      <c r="N163" s="184"/>
      <c r="O163" s="185"/>
      <c r="P163" s="186"/>
      <c r="Q163" s="24"/>
      <c r="R163" s="24"/>
    </row>
    <row r="164" spans="1:18" ht="15.75" thickBot="1" x14ac:dyDescent="0.3">
      <c r="A164" s="287"/>
      <c r="D164" s="695"/>
      <c r="E164" s="696"/>
      <c r="F164" s="696"/>
      <c r="G164" s="696"/>
      <c r="H164" s="135"/>
      <c r="I164" s="15" t="s">
        <v>25</v>
      </c>
      <c r="L164" s="24"/>
      <c r="M164" s="186"/>
      <c r="N164" s="675"/>
      <c r="O164" s="675"/>
      <c r="P164" s="675"/>
      <c r="Q164" s="24"/>
      <c r="R164" s="35"/>
    </row>
  </sheetData>
  <mergeCells count="35">
    <mergeCell ref="D156:F156"/>
    <mergeCell ref="D158:G159"/>
    <mergeCell ref="D161:F161"/>
    <mergeCell ref="D163:G164"/>
    <mergeCell ref="N164:P164"/>
    <mergeCell ref="D153:G154"/>
    <mergeCell ref="P109:R109"/>
    <mergeCell ref="D128:F128"/>
    <mergeCell ref="D131:G132"/>
    <mergeCell ref="D134:F134"/>
    <mergeCell ref="M137:P137"/>
    <mergeCell ref="D140:G140"/>
    <mergeCell ref="D142:G143"/>
    <mergeCell ref="D145:F145"/>
    <mergeCell ref="D147:G148"/>
    <mergeCell ref="O149:Q149"/>
    <mergeCell ref="D150:G150"/>
    <mergeCell ref="D72:G72"/>
    <mergeCell ref="K72:N75"/>
    <mergeCell ref="I89:L90"/>
    <mergeCell ref="D91:F91"/>
    <mergeCell ref="D109:F109"/>
    <mergeCell ref="K109:N110"/>
    <mergeCell ref="D23:F23"/>
    <mergeCell ref="K23:N24"/>
    <mergeCell ref="D40:G40"/>
    <mergeCell ref="K40:N41"/>
    <mergeCell ref="D57:F57"/>
    <mergeCell ref="K57:N58"/>
    <mergeCell ref="E3:H3"/>
    <mergeCell ref="X6:AA8"/>
    <mergeCell ref="D7:F7"/>
    <mergeCell ref="K7:N8"/>
    <mergeCell ref="P7:R7"/>
    <mergeCell ref="H8:H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64"/>
  <sheetViews>
    <sheetView topLeftCell="A4" zoomScale="75" zoomScaleNormal="75" workbookViewId="0">
      <selection activeCell="X30" sqref="X30"/>
    </sheetView>
  </sheetViews>
  <sheetFormatPr baseColWidth="10" defaultRowHeight="15" x14ac:dyDescent="0.25"/>
  <cols>
    <col min="6" max="6" width="12.42578125" customWidth="1"/>
  </cols>
  <sheetData>
    <row r="1" spans="1:27" x14ac:dyDescent="0.25">
      <c r="A1" s="287"/>
    </row>
    <row r="2" spans="1:27" x14ac:dyDescent="0.25">
      <c r="A2" s="287"/>
    </row>
    <row r="3" spans="1:27" ht="15.75" x14ac:dyDescent="0.25">
      <c r="A3" s="287"/>
      <c r="E3" s="671" t="s">
        <v>125</v>
      </c>
      <c r="F3" s="672"/>
      <c r="G3" s="672"/>
      <c r="H3" s="673"/>
    </row>
    <row r="4" spans="1:27" x14ac:dyDescent="0.25">
      <c r="A4" s="287"/>
    </row>
    <row r="5" spans="1:27" ht="15.75" thickBot="1" x14ac:dyDescent="0.3">
      <c r="A5" s="287"/>
    </row>
    <row r="6" spans="1:27" x14ac:dyDescent="0.25">
      <c r="A6" s="287"/>
      <c r="C6" s="254"/>
      <c r="D6" s="255"/>
      <c r="E6" s="256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257"/>
      <c r="X6" s="925" t="s">
        <v>126</v>
      </c>
      <c r="Y6" s="926"/>
      <c r="Z6" s="926"/>
      <c r="AA6" s="927"/>
    </row>
    <row r="7" spans="1:27" x14ac:dyDescent="0.25">
      <c r="A7" s="280" t="s">
        <v>100</v>
      </c>
      <c r="C7" s="112"/>
      <c r="D7" s="674" t="s">
        <v>65</v>
      </c>
      <c r="E7" s="674"/>
      <c r="F7" s="674"/>
      <c r="G7" s="35"/>
      <c r="H7" s="35"/>
      <c r="I7" s="35"/>
      <c r="J7" s="35"/>
      <c r="K7" s="651" t="s">
        <v>33</v>
      </c>
      <c r="L7" s="652"/>
      <c r="M7" s="652"/>
      <c r="N7" s="653"/>
      <c r="O7" s="35"/>
      <c r="P7" s="675"/>
      <c r="Q7" s="675"/>
      <c r="R7" s="675"/>
      <c r="S7" s="35"/>
      <c r="T7" s="35"/>
      <c r="U7" s="35"/>
      <c r="V7" s="26"/>
      <c r="X7" s="928"/>
      <c r="Y7" s="929"/>
      <c r="Z7" s="929"/>
      <c r="AA7" s="930"/>
    </row>
    <row r="8" spans="1:27" ht="15.75" thickBot="1" x14ac:dyDescent="0.3">
      <c r="A8" s="284"/>
      <c r="B8" s="281"/>
      <c r="C8" s="112"/>
      <c r="D8" s="638"/>
      <c r="E8" s="638" t="s">
        <v>0</v>
      </c>
      <c r="F8" s="638" t="s">
        <v>1</v>
      </c>
      <c r="G8" s="145" t="s">
        <v>2</v>
      </c>
      <c r="H8" s="922" t="s">
        <v>3</v>
      </c>
      <c r="I8" s="24"/>
      <c r="J8" s="35"/>
      <c r="K8" s="654"/>
      <c r="L8" s="655"/>
      <c r="M8" s="655"/>
      <c r="N8" s="656"/>
      <c r="O8" s="35"/>
      <c r="P8" s="152"/>
      <c r="Q8" s="153"/>
      <c r="R8" s="153"/>
      <c r="S8" s="35"/>
      <c r="T8" s="35"/>
      <c r="U8" s="35"/>
      <c r="V8" s="26"/>
      <c r="X8" s="931"/>
      <c r="Y8" s="932"/>
      <c r="Z8" s="932"/>
      <c r="AA8" s="933"/>
    </row>
    <row r="9" spans="1:27" x14ac:dyDescent="0.25">
      <c r="A9" s="285">
        <f>E9+F9+G9</f>
        <v>35</v>
      </c>
      <c r="B9" s="281"/>
      <c r="C9" s="112"/>
      <c r="D9" s="409" t="s">
        <v>44</v>
      </c>
      <c r="E9" s="68">
        <v>34</v>
      </c>
      <c r="F9" s="66">
        <v>0</v>
      </c>
      <c r="G9" s="65">
        <v>1</v>
      </c>
      <c r="H9" s="922"/>
      <c r="I9" s="24"/>
      <c r="J9" s="35"/>
      <c r="K9" s="35"/>
      <c r="L9" s="35"/>
      <c r="M9" s="35"/>
      <c r="N9" s="35"/>
      <c r="O9" s="35"/>
      <c r="P9" s="155"/>
      <c r="Q9" s="156"/>
      <c r="R9" s="157"/>
      <c r="S9" s="35"/>
      <c r="T9" s="35"/>
      <c r="U9" s="35"/>
      <c r="V9" s="26"/>
      <c r="X9" s="405"/>
      <c r="Y9" s="405"/>
      <c r="Z9" s="405"/>
      <c r="AA9" s="405"/>
    </row>
    <row r="10" spans="1:27" x14ac:dyDescent="0.25">
      <c r="A10" s="285">
        <f>E10+F10+G10</f>
        <v>35</v>
      </c>
      <c r="B10" s="281"/>
      <c r="C10" s="112"/>
      <c r="D10" s="409" t="s">
        <v>45</v>
      </c>
      <c r="E10" s="68">
        <v>27</v>
      </c>
      <c r="F10" s="66">
        <v>7</v>
      </c>
      <c r="G10" s="406">
        <v>1</v>
      </c>
      <c r="H10" s="922"/>
      <c r="I10" s="24"/>
      <c r="J10" s="35"/>
      <c r="K10" s="35"/>
      <c r="L10" s="35"/>
      <c r="M10" s="35"/>
      <c r="N10" s="35"/>
      <c r="O10" s="35"/>
      <c r="P10" s="155"/>
      <c r="Q10" s="156"/>
      <c r="R10" s="157"/>
      <c r="S10" s="35"/>
      <c r="T10" s="35"/>
      <c r="U10" s="35"/>
      <c r="V10" s="26"/>
      <c r="X10" s="405"/>
      <c r="Y10" s="405"/>
      <c r="Z10" s="405"/>
      <c r="AA10" s="405"/>
    </row>
    <row r="11" spans="1:27" ht="15.75" thickBot="1" x14ac:dyDescent="0.3">
      <c r="A11" s="285">
        <f>E11+F11+G11+H12</f>
        <v>35</v>
      </c>
      <c r="B11" s="281"/>
      <c r="C11" s="112"/>
      <c r="D11" s="409" t="s">
        <v>66</v>
      </c>
      <c r="E11" s="68">
        <v>23</v>
      </c>
      <c r="F11" s="66">
        <v>7</v>
      </c>
      <c r="G11" s="407">
        <v>3</v>
      </c>
      <c r="H11" s="923"/>
      <c r="I11" s="155"/>
      <c r="J11" s="35"/>
      <c r="K11" s="35"/>
      <c r="L11" s="35"/>
      <c r="M11" s="35"/>
      <c r="N11" s="35"/>
      <c r="O11" s="35"/>
      <c r="P11" s="155"/>
      <c r="Q11" s="153"/>
      <c r="R11" s="153"/>
      <c r="S11" s="35"/>
      <c r="T11" s="35"/>
      <c r="U11" s="35"/>
      <c r="V11" s="26"/>
    </row>
    <row r="12" spans="1:27" ht="15.75" thickBot="1" x14ac:dyDescent="0.3">
      <c r="A12" s="284"/>
      <c r="B12" s="281"/>
      <c r="C12" s="112"/>
      <c r="D12" s="35"/>
      <c r="E12" s="35"/>
      <c r="F12" s="35"/>
      <c r="G12" s="35"/>
      <c r="H12" s="408">
        <v>2</v>
      </c>
      <c r="I12" s="35"/>
      <c r="J12" s="181" t="s">
        <v>85</v>
      </c>
      <c r="K12" s="196"/>
      <c r="L12" s="35"/>
      <c r="M12" s="35"/>
      <c r="N12" s="35"/>
      <c r="O12" s="35"/>
      <c r="P12" s="155"/>
      <c r="Q12" s="156"/>
      <c r="R12" s="157"/>
      <c r="S12" s="35"/>
      <c r="T12" s="35"/>
      <c r="U12" s="35"/>
      <c r="V12" s="26"/>
    </row>
    <row r="13" spans="1:27" x14ac:dyDescent="0.25">
      <c r="A13" s="285">
        <f>E13+F13+G13</f>
        <v>0</v>
      </c>
      <c r="B13" s="281"/>
      <c r="C13" s="112"/>
      <c r="D13" s="410" t="s">
        <v>67</v>
      </c>
      <c r="E13" s="194"/>
      <c r="F13" s="193"/>
      <c r="G13" s="146"/>
      <c r="H13" s="35"/>
      <c r="I13" s="35"/>
      <c r="J13" s="181" t="s">
        <v>86</v>
      </c>
      <c r="K13" s="197"/>
      <c r="L13" s="35"/>
      <c r="M13" s="35"/>
      <c r="N13" s="35"/>
      <c r="O13" s="35"/>
      <c r="P13" s="155"/>
      <c r="Q13" s="153"/>
      <c r="R13" s="153"/>
      <c r="S13" s="35"/>
      <c r="T13" s="35"/>
      <c r="U13" s="35"/>
      <c r="V13" s="26"/>
    </row>
    <row r="14" spans="1:27" x14ac:dyDescent="0.25">
      <c r="A14" s="284"/>
      <c r="B14" s="281"/>
      <c r="C14" s="112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26"/>
    </row>
    <row r="15" spans="1:27" ht="36.75" thickBot="1" x14ac:dyDescent="0.3">
      <c r="A15" s="284"/>
      <c r="B15" s="281"/>
      <c r="C15" s="112"/>
      <c r="D15" s="35"/>
      <c r="E15" s="244" t="s">
        <v>0</v>
      </c>
      <c r="F15" s="244" t="s">
        <v>1</v>
      </c>
      <c r="G15" s="245" t="s">
        <v>2</v>
      </c>
      <c r="H15" s="244" t="s">
        <v>95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26"/>
    </row>
    <row r="16" spans="1:27" ht="16.5" thickTop="1" thickBot="1" x14ac:dyDescent="0.3">
      <c r="A16" s="284"/>
      <c r="B16" s="281"/>
      <c r="C16" s="112"/>
      <c r="D16" s="205" t="s">
        <v>94</v>
      </c>
      <c r="E16" s="206">
        <f>SUM(E9:E13)</f>
        <v>84</v>
      </c>
      <c r="F16" s="207">
        <f>SUM(F9:F13)</f>
        <v>14</v>
      </c>
      <c r="G16" s="208">
        <f>SUM(G9:G13)</f>
        <v>5</v>
      </c>
      <c r="H16" s="209">
        <f>H12</f>
        <v>2</v>
      </c>
      <c r="I16" s="159"/>
      <c r="J16" s="35"/>
      <c r="K16" s="35"/>
      <c r="L16" s="35"/>
      <c r="M16" s="35"/>
      <c r="N16" s="35"/>
      <c r="O16" s="35"/>
      <c r="P16" s="155"/>
      <c r="Q16" s="157"/>
      <c r="R16" s="158"/>
      <c r="S16" s="35"/>
      <c r="T16" s="35"/>
      <c r="U16" s="35"/>
      <c r="V16" s="26"/>
    </row>
    <row r="17" spans="1:27" ht="16.5" thickTop="1" thickBot="1" x14ac:dyDescent="0.3">
      <c r="A17" s="284"/>
      <c r="B17" s="281"/>
      <c r="C17" s="114"/>
      <c r="D17" s="11"/>
      <c r="E17" s="11"/>
      <c r="F17" s="258"/>
      <c r="G17" s="258"/>
      <c r="H17" s="259"/>
      <c r="I17" s="260"/>
      <c r="J17" s="11"/>
      <c r="K17" s="11"/>
      <c r="L17" s="11"/>
      <c r="M17" s="11"/>
      <c r="N17" s="11"/>
      <c r="O17" s="11"/>
      <c r="P17" s="261"/>
      <c r="Q17" s="262"/>
      <c r="R17" s="258"/>
      <c r="S17" s="11"/>
      <c r="T17" s="11"/>
      <c r="U17" s="11"/>
      <c r="V17" s="115"/>
      <c r="W17" t="s">
        <v>122</v>
      </c>
    </row>
    <row r="18" spans="1:27" x14ac:dyDescent="0.25">
      <c r="A18" s="288"/>
      <c r="B18" s="282"/>
      <c r="C18" s="13"/>
      <c r="D18" s="199"/>
      <c r="E18" s="154"/>
      <c r="F18" s="158"/>
      <c r="G18" s="158"/>
      <c r="H18" s="156"/>
      <c r="I18" s="159"/>
      <c r="K18" s="13"/>
      <c r="L18" s="13"/>
      <c r="M18" s="13"/>
      <c r="N18" s="13"/>
      <c r="O18" s="13"/>
      <c r="P18" s="155"/>
      <c r="Q18" s="157"/>
      <c r="R18" s="158"/>
      <c r="S18" s="13"/>
      <c r="T18" s="13"/>
      <c r="U18" s="13"/>
      <c r="V18" s="13"/>
      <c r="W18" s="13"/>
      <c r="X18" s="13"/>
      <c r="Y18" s="13"/>
      <c r="Z18" s="13"/>
      <c r="AA18" s="13"/>
    </row>
    <row r="19" spans="1:27" x14ac:dyDescent="0.25">
      <c r="A19" s="284"/>
      <c r="B19" s="281"/>
    </row>
    <row r="20" spans="1:27" x14ac:dyDescent="0.25">
      <c r="A20" s="284"/>
      <c r="B20" s="281"/>
    </row>
    <row r="21" spans="1:27" ht="15.75" thickBot="1" x14ac:dyDescent="0.3">
      <c r="A21" s="288"/>
      <c r="B21" s="282"/>
      <c r="C21" s="13"/>
      <c r="D21" s="199"/>
      <c r="E21" s="154"/>
      <c r="F21" s="158"/>
      <c r="G21" s="158"/>
      <c r="H21" s="156"/>
      <c r="I21" s="159"/>
      <c r="J21" s="13"/>
      <c r="K21" s="13"/>
      <c r="L21" s="13"/>
      <c r="M21" s="13"/>
      <c r="N21" s="13"/>
      <c r="O21" s="13"/>
      <c r="P21" s="155"/>
      <c r="Q21" s="157"/>
      <c r="R21" s="158"/>
      <c r="S21" s="13"/>
      <c r="T21" s="13"/>
      <c r="U21" s="13"/>
      <c r="V21" s="13"/>
      <c r="W21" s="13"/>
      <c r="X21" s="13"/>
      <c r="Y21" s="13"/>
      <c r="Z21" s="13"/>
      <c r="AA21" s="13"/>
    </row>
    <row r="22" spans="1:27" x14ac:dyDescent="0.25">
      <c r="A22" s="284"/>
      <c r="B22" s="281"/>
      <c r="C22" s="254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257"/>
    </row>
    <row r="23" spans="1:27" x14ac:dyDescent="0.25">
      <c r="A23" s="284"/>
      <c r="B23" s="281"/>
      <c r="C23" s="112"/>
      <c r="D23" s="676" t="s">
        <v>64</v>
      </c>
      <c r="E23" s="676"/>
      <c r="F23" s="676"/>
      <c r="G23" s="24"/>
      <c r="H23" s="24"/>
      <c r="I23" s="24"/>
      <c r="J23" s="35"/>
      <c r="K23" s="657" t="s">
        <v>69</v>
      </c>
      <c r="L23" s="658"/>
      <c r="M23" s="658"/>
      <c r="N23" s="659"/>
      <c r="O23" s="35"/>
      <c r="P23" s="35"/>
      <c r="Q23" s="35"/>
      <c r="R23" s="35"/>
      <c r="S23" s="35"/>
      <c r="T23" s="35"/>
      <c r="U23" s="35"/>
      <c r="V23" s="26"/>
    </row>
    <row r="24" spans="1:27" ht="24" x14ac:dyDescent="0.25">
      <c r="A24" s="284"/>
      <c r="B24" s="281"/>
      <c r="C24" s="112"/>
      <c r="D24" s="75" t="s">
        <v>14</v>
      </c>
      <c r="E24" s="99" t="s">
        <v>1</v>
      </c>
      <c r="F24" s="99" t="s">
        <v>4</v>
      </c>
      <c r="G24" s="99" t="s">
        <v>5</v>
      </c>
      <c r="H24" s="99" t="s">
        <v>0</v>
      </c>
      <c r="I24" s="100" t="s">
        <v>2</v>
      </c>
      <c r="J24" s="35"/>
      <c r="K24" s="660"/>
      <c r="L24" s="661"/>
      <c r="M24" s="661"/>
      <c r="N24" s="662"/>
      <c r="O24" s="35"/>
      <c r="P24" s="35"/>
      <c r="Q24" s="35"/>
      <c r="R24" s="35"/>
      <c r="S24" s="35"/>
      <c r="T24" s="35"/>
      <c r="U24" s="35"/>
      <c r="V24" s="26"/>
    </row>
    <row r="25" spans="1:27" x14ac:dyDescent="0.25">
      <c r="A25" s="290">
        <f>E25+F25+G25+H25+I25</f>
        <v>35</v>
      </c>
      <c r="B25" s="281"/>
      <c r="C25" s="112"/>
      <c r="D25" s="411" t="s">
        <v>96</v>
      </c>
      <c r="E25" s="74">
        <v>0</v>
      </c>
      <c r="F25" s="81">
        <v>1</v>
      </c>
      <c r="G25" s="81">
        <v>8</v>
      </c>
      <c r="H25" s="73">
        <v>25</v>
      </c>
      <c r="I25" s="80">
        <v>1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26"/>
    </row>
    <row r="26" spans="1:27" x14ac:dyDescent="0.25">
      <c r="A26" s="290">
        <f t="shared" ref="A26:A28" si="0">E26+F26+G26+H26+I26</f>
        <v>35</v>
      </c>
      <c r="B26" s="281"/>
      <c r="C26" s="112"/>
      <c r="D26" s="409" t="s">
        <v>97</v>
      </c>
      <c r="E26" s="74">
        <v>0</v>
      </c>
      <c r="F26" s="81">
        <v>1</v>
      </c>
      <c r="G26" s="81">
        <v>6</v>
      </c>
      <c r="H26" s="73">
        <v>27</v>
      </c>
      <c r="I26" s="82">
        <v>1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26"/>
    </row>
    <row r="27" spans="1:27" x14ac:dyDescent="0.25">
      <c r="A27" s="290">
        <f t="shared" si="0"/>
        <v>35</v>
      </c>
      <c r="B27" s="281"/>
      <c r="C27" s="112"/>
      <c r="D27" s="409" t="s">
        <v>98</v>
      </c>
      <c r="E27" s="74">
        <v>0</v>
      </c>
      <c r="F27" s="81">
        <v>1</v>
      </c>
      <c r="G27" s="81">
        <v>4</v>
      </c>
      <c r="H27" s="73">
        <v>29</v>
      </c>
      <c r="I27" s="82">
        <v>1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26"/>
    </row>
    <row r="28" spans="1:27" x14ac:dyDescent="0.25">
      <c r="A28" s="290">
        <f t="shared" si="0"/>
        <v>35</v>
      </c>
      <c r="B28" s="281"/>
      <c r="C28" s="112"/>
      <c r="D28" s="409" t="s">
        <v>99</v>
      </c>
      <c r="E28" s="74">
        <v>0</v>
      </c>
      <c r="F28" s="81">
        <v>1</v>
      </c>
      <c r="G28" s="81">
        <v>7</v>
      </c>
      <c r="H28" s="73">
        <v>26</v>
      </c>
      <c r="I28" s="82">
        <v>1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26"/>
    </row>
    <row r="29" spans="1:27" x14ac:dyDescent="0.25">
      <c r="A29" s="284"/>
      <c r="B29" s="281"/>
      <c r="C29" s="112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26"/>
    </row>
    <row r="30" spans="1:27" ht="24.75" thickBot="1" x14ac:dyDescent="0.3">
      <c r="A30" s="284"/>
      <c r="B30" s="281"/>
      <c r="C30" s="112"/>
      <c r="D30" s="35"/>
      <c r="E30" s="99" t="s">
        <v>1</v>
      </c>
      <c r="F30" s="99" t="s">
        <v>4</v>
      </c>
      <c r="G30" s="99" t="s">
        <v>5</v>
      </c>
      <c r="H30" s="99" t="s">
        <v>0</v>
      </c>
      <c r="I30" s="100" t="s">
        <v>2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26"/>
    </row>
    <row r="31" spans="1:27" ht="16.5" thickTop="1" thickBot="1" x14ac:dyDescent="0.3">
      <c r="A31" s="288"/>
      <c r="B31" s="282"/>
      <c r="C31" s="263"/>
      <c r="D31" s="210" t="s">
        <v>94</v>
      </c>
      <c r="E31" s="207">
        <f>SUM(E25:E28)</f>
        <v>0</v>
      </c>
      <c r="F31" s="209">
        <f>SUM(F25:F28)</f>
        <v>4</v>
      </c>
      <c r="G31" s="209">
        <f>SUM(G25:G28)</f>
        <v>25</v>
      </c>
      <c r="H31" s="206">
        <f>SUM(H25:H28)</f>
        <v>107</v>
      </c>
      <c r="I31" s="208">
        <f>SUM(I25:I28)</f>
        <v>4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64"/>
      <c r="W31" s="13"/>
      <c r="X31" s="13"/>
      <c r="Y31" s="13"/>
      <c r="Z31" s="13"/>
      <c r="AA31" s="13"/>
    </row>
    <row r="32" spans="1:27" ht="15.75" thickTop="1" x14ac:dyDescent="0.25">
      <c r="A32" s="284"/>
      <c r="B32" s="281"/>
      <c r="C32" s="112"/>
      <c r="D32" s="155"/>
      <c r="E32" s="157"/>
      <c r="F32" s="158"/>
      <c r="G32" s="158"/>
      <c r="H32" s="156"/>
      <c r="I32" s="159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26"/>
    </row>
    <row r="33" spans="1:22" ht="15.75" thickBot="1" x14ac:dyDescent="0.3">
      <c r="A33" s="284"/>
      <c r="B33" s="281"/>
      <c r="C33" s="11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5"/>
    </row>
    <row r="34" spans="1:22" x14ac:dyDescent="0.25">
      <c r="A34" s="284"/>
      <c r="B34" s="281"/>
    </row>
    <row r="35" spans="1:22" x14ac:dyDescent="0.25">
      <c r="A35" s="284"/>
      <c r="B35" s="281"/>
    </row>
    <row r="36" spans="1:22" x14ac:dyDescent="0.25">
      <c r="A36" s="284"/>
      <c r="B36" s="281"/>
    </row>
    <row r="37" spans="1:22" x14ac:dyDescent="0.25">
      <c r="A37" s="284"/>
      <c r="B37" s="281"/>
    </row>
    <row r="38" spans="1:22" ht="15.75" thickBot="1" x14ac:dyDescent="0.3">
      <c r="A38" s="284"/>
      <c r="B38" s="281"/>
    </row>
    <row r="39" spans="1:22" x14ac:dyDescent="0.25">
      <c r="A39" s="284"/>
      <c r="B39" s="281"/>
      <c r="C39" s="254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257"/>
    </row>
    <row r="40" spans="1:22" x14ac:dyDescent="0.25">
      <c r="A40" s="284"/>
      <c r="B40" s="281"/>
      <c r="C40" s="112"/>
      <c r="D40" s="677" t="s">
        <v>37</v>
      </c>
      <c r="E40" s="677"/>
      <c r="F40" s="677"/>
      <c r="G40" s="677"/>
      <c r="H40" s="24"/>
      <c r="I40" s="24"/>
      <c r="J40" s="35"/>
      <c r="K40" s="663" t="s">
        <v>36</v>
      </c>
      <c r="L40" s="663"/>
      <c r="M40" s="663"/>
      <c r="N40" s="663"/>
      <c r="O40" s="35"/>
      <c r="P40" s="35"/>
      <c r="Q40" s="35"/>
      <c r="R40" s="35"/>
      <c r="S40" s="35"/>
      <c r="T40" s="35"/>
      <c r="U40" s="35"/>
      <c r="V40" s="26"/>
    </row>
    <row r="41" spans="1:22" ht="24" x14ac:dyDescent="0.25">
      <c r="A41" s="284"/>
      <c r="B41" s="281"/>
      <c r="C41" s="112"/>
      <c r="D41" s="61" t="s">
        <v>14</v>
      </c>
      <c r="E41" s="95" t="s">
        <v>1</v>
      </c>
      <c r="F41" s="96" t="s">
        <v>4</v>
      </c>
      <c r="G41" s="96" t="s">
        <v>5</v>
      </c>
      <c r="H41" s="97" t="s">
        <v>0</v>
      </c>
      <c r="I41" s="98" t="s">
        <v>2</v>
      </c>
      <c r="J41" s="35"/>
      <c r="K41" s="663"/>
      <c r="L41" s="663"/>
      <c r="M41" s="663"/>
      <c r="N41" s="663"/>
      <c r="O41" s="35"/>
      <c r="P41" s="35"/>
      <c r="Q41" s="35"/>
      <c r="R41" s="35"/>
      <c r="S41" s="35"/>
      <c r="T41" s="35"/>
      <c r="U41" s="35"/>
      <c r="V41" s="26"/>
    </row>
    <row r="42" spans="1:22" x14ac:dyDescent="0.25">
      <c r="A42" s="291">
        <f>E42+F42+G42+H42+I42</f>
        <v>35</v>
      </c>
      <c r="B42" s="281"/>
      <c r="C42" s="112"/>
      <c r="D42" s="412" t="s">
        <v>48</v>
      </c>
      <c r="E42" s="219">
        <v>0</v>
      </c>
      <c r="F42" s="62">
        <v>2</v>
      </c>
      <c r="G42" s="62">
        <v>11</v>
      </c>
      <c r="H42" s="385">
        <v>21</v>
      </c>
      <c r="I42" s="60">
        <v>1</v>
      </c>
      <c r="J42" s="53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26"/>
    </row>
    <row r="43" spans="1:22" x14ac:dyDescent="0.25">
      <c r="A43" s="291">
        <f>E43+F43+G43+H43+I43</f>
        <v>35</v>
      </c>
      <c r="B43" s="281"/>
      <c r="C43" s="112"/>
      <c r="D43" s="413" t="s">
        <v>49</v>
      </c>
      <c r="E43" s="63">
        <v>3</v>
      </c>
      <c r="F43" s="62">
        <v>2</v>
      </c>
      <c r="G43" s="62">
        <v>3</v>
      </c>
      <c r="H43" s="58">
        <v>26</v>
      </c>
      <c r="I43" s="384">
        <v>1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26"/>
    </row>
    <row r="44" spans="1:22" x14ac:dyDescent="0.25">
      <c r="A44" s="284"/>
      <c r="B44" s="281"/>
      <c r="C44" s="112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26"/>
    </row>
    <row r="45" spans="1:22" ht="15.75" thickBot="1" x14ac:dyDescent="0.3">
      <c r="A45" s="284"/>
      <c r="B45" s="281"/>
      <c r="C45" s="112"/>
      <c r="D45" s="35"/>
      <c r="E45" s="253" t="s">
        <v>1</v>
      </c>
      <c r="F45" s="240" t="s">
        <v>4</v>
      </c>
      <c r="G45" s="243" t="s">
        <v>5</v>
      </c>
      <c r="H45" s="241" t="s">
        <v>0</v>
      </c>
      <c r="I45" s="242" t="s">
        <v>2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26"/>
    </row>
    <row r="46" spans="1:22" ht="16.5" thickTop="1" thickBot="1" x14ac:dyDescent="0.3">
      <c r="A46" s="284"/>
      <c r="B46" s="281"/>
      <c r="C46" s="112"/>
      <c r="D46" s="210" t="s">
        <v>94</v>
      </c>
      <c r="E46" s="246">
        <f>SUM(E42:E43)</f>
        <v>3</v>
      </c>
      <c r="F46" s="209">
        <f>SUM(F42:F43)</f>
        <v>4</v>
      </c>
      <c r="G46" s="209">
        <f>SUM(G42:G43)</f>
        <v>14</v>
      </c>
      <c r="H46" s="206">
        <f>SUM(H42:H43)</f>
        <v>47</v>
      </c>
      <c r="I46" s="208">
        <f>SUM(I42:I43)</f>
        <v>2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26"/>
    </row>
    <row r="47" spans="1:22" ht="15.75" thickTop="1" x14ac:dyDescent="0.25">
      <c r="A47" s="284"/>
      <c r="B47" s="281"/>
      <c r="C47" s="112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26"/>
    </row>
    <row r="48" spans="1:22" x14ac:dyDescent="0.25">
      <c r="A48" s="284"/>
      <c r="B48" s="281"/>
      <c r="C48" s="112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26"/>
    </row>
    <row r="49" spans="1:22" x14ac:dyDescent="0.25">
      <c r="A49" s="284"/>
      <c r="B49" s="281"/>
      <c r="C49" s="112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26"/>
    </row>
    <row r="50" spans="1:22" x14ac:dyDescent="0.25">
      <c r="A50" s="284"/>
      <c r="B50" s="281"/>
      <c r="C50" s="112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26"/>
    </row>
    <row r="51" spans="1:22" ht="15.75" thickBot="1" x14ac:dyDescent="0.3">
      <c r="A51" s="284"/>
      <c r="B51" s="281"/>
      <c r="C51" s="114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5"/>
    </row>
    <row r="52" spans="1:22" x14ac:dyDescent="0.25">
      <c r="A52" s="284"/>
      <c r="B52" s="281"/>
      <c r="D52" s="155"/>
      <c r="E52" s="157"/>
      <c r="F52" s="158"/>
      <c r="G52" s="158"/>
      <c r="H52" s="156"/>
      <c r="I52" s="159"/>
    </row>
    <row r="53" spans="1:22" x14ac:dyDescent="0.25">
      <c r="A53" s="284"/>
      <c r="B53" s="281"/>
      <c r="D53" s="155"/>
      <c r="E53" s="157"/>
      <c r="F53" s="158"/>
      <c r="G53" s="158"/>
      <c r="H53" s="156"/>
      <c r="I53" s="159"/>
    </row>
    <row r="54" spans="1:22" ht="15.75" thickBot="1" x14ac:dyDescent="0.3">
      <c r="A54" s="284"/>
      <c r="B54" s="281"/>
      <c r="C54" s="35"/>
      <c r="D54" s="155"/>
      <c r="E54" s="157"/>
      <c r="F54" s="158"/>
      <c r="G54" s="158"/>
      <c r="H54" s="156"/>
      <c r="I54" s="159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x14ac:dyDescent="0.25">
      <c r="A55" s="284"/>
      <c r="B55" s="281"/>
      <c r="C55" s="254"/>
      <c r="D55" s="266"/>
      <c r="E55" s="267"/>
      <c r="F55" s="268"/>
      <c r="G55" s="268"/>
      <c r="H55" s="269"/>
      <c r="I55" s="270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257"/>
    </row>
    <row r="56" spans="1:22" x14ac:dyDescent="0.25">
      <c r="A56" s="284"/>
      <c r="B56" s="281"/>
      <c r="C56" s="112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26"/>
    </row>
    <row r="57" spans="1:22" ht="15.75" thickBot="1" x14ac:dyDescent="0.3">
      <c r="A57" s="284"/>
      <c r="B57" s="281"/>
      <c r="C57" s="112"/>
      <c r="D57" s="678" t="s">
        <v>38</v>
      </c>
      <c r="E57" s="679"/>
      <c r="F57" s="680"/>
      <c r="G57" s="35"/>
      <c r="H57" s="35"/>
      <c r="I57" s="35"/>
      <c r="J57" s="35"/>
      <c r="K57" s="687" t="s">
        <v>34</v>
      </c>
      <c r="L57" s="688"/>
      <c r="M57" s="688"/>
      <c r="N57" s="689"/>
      <c r="O57" s="265"/>
      <c r="P57" s="265"/>
      <c r="Q57" s="35"/>
      <c r="R57" s="35"/>
      <c r="S57" s="35"/>
      <c r="T57" s="35"/>
      <c r="U57" s="35"/>
      <c r="V57" s="26"/>
    </row>
    <row r="58" spans="1:22" ht="24.75" thickTop="1" x14ac:dyDescent="0.25">
      <c r="A58" s="284"/>
      <c r="B58" s="281"/>
      <c r="C58" s="271"/>
      <c r="D58" s="218" t="s">
        <v>14</v>
      </c>
      <c r="E58" s="214" t="s">
        <v>1</v>
      </c>
      <c r="F58" s="214" t="s">
        <v>4</v>
      </c>
      <c r="G58" s="215" t="s">
        <v>5</v>
      </c>
      <c r="H58" s="216" t="s">
        <v>0</v>
      </c>
      <c r="I58" s="217" t="s">
        <v>2</v>
      </c>
      <c r="J58" s="35"/>
      <c r="K58" s="690"/>
      <c r="L58" s="691"/>
      <c r="M58" s="691"/>
      <c r="N58" s="692"/>
      <c r="O58" s="35"/>
      <c r="P58" s="35"/>
      <c r="Q58" s="35"/>
      <c r="R58" s="35"/>
      <c r="S58" s="35"/>
      <c r="T58" s="35"/>
      <c r="U58" s="35"/>
      <c r="V58" s="26"/>
    </row>
    <row r="59" spans="1:22" x14ac:dyDescent="0.25">
      <c r="A59" s="292">
        <f>E59+F59+G59+H59+I59</f>
        <v>35</v>
      </c>
      <c r="B59" s="281"/>
      <c r="C59" s="112"/>
      <c r="D59" s="413" t="s">
        <v>51</v>
      </c>
      <c r="E59" s="220">
        <v>0</v>
      </c>
      <c r="F59" s="220">
        <v>1</v>
      </c>
      <c r="G59" s="220">
        <v>8</v>
      </c>
      <c r="H59" s="220">
        <v>25</v>
      </c>
      <c r="I59" s="220">
        <v>1</v>
      </c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26"/>
    </row>
    <row r="60" spans="1:22" x14ac:dyDescent="0.25">
      <c r="A60" s="284"/>
      <c r="B60" s="281"/>
      <c r="C60" s="112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26"/>
    </row>
    <row r="61" spans="1:22" ht="15.75" thickBot="1" x14ac:dyDescent="0.3">
      <c r="A61" s="284"/>
      <c r="B61" s="281"/>
      <c r="C61" s="112"/>
      <c r="D61" s="35"/>
      <c r="E61" s="236" t="s">
        <v>1</v>
      </c>
      <c r="F61" s="236" t="s">
        <v>4</v>
      </c>
      <c r="G61" s="237" t="s">
        <v>5</v>
      </c>
      <c r="H61" s="238" t="s">
        <v>0</v>
      </c>
      <c r="I61" s="239" t="s">
        <v>2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26"/>
    </row>
    <row r="62" spans="1:22" ht="16.5" thickTop="1" thickBot="1" x14ac:dyDescent="0.3">
      <c r="A62" s="284"/>
      <c r="B62" s="281"/>
      <c r="C62" s="112"/>
      <c r="D62" s="210" t="s">
        <v>94</v>
      </c>
      <c r="E62" s="207">
        <f>E59</f>
        <v>0</v>
      </c>
      <c r="F62" s="209">
        <f>F59</f>
        <v>1</v>
      </c>
      <c r="G62" s="209">
        <f>G59</f>
        <v>8</v>
      </c>
      <c r="H62" s="206">
        <f>H59</f>
        <v>25</v>
      </c>
      <c r="I62" s="208">
        <f>I59</f>
        <v>1</v>
      </c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26"/>
    </row>
    <row r="63" spans="1:22" ht="15.75" thickTop="1" x14ac:dyDescent="0.25">
      <c r="A63" s="284"/>
      <c r="B63" s="281"/>
      <c r="C63" s="112"/>
      <c r="D63" s="155"/>
      <c r="E63" s="157"/>
      <c r="F63" s="158"/>
      <c r="G63" s="158"/>
      <c r="H63" s="156"/>
      <c r="I63" s="159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26"/>
    </row>
    <row r="64" spans="1:22" x14ac:dyDescent="0.25">
      <c r="A64" s="284"/>
      <c r="B64" s="281"/>
      <c r="C64" s="112"/>
      <c r="D64" s="155"/>
      <c r="E64" s="157"/>
      <c r="F64" s="158"/>
      <c r="G64" s="158"/>
      <c r="H64" s="156"/>
      <c r="I64" s="159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26"/>
    </row>
    <row r="65" spans="1:22" x14ac:dyDescent="0.25">
      <c r="A65" s="284"/>
      <c r="B65" s="281"/>
      <c r="C65" s="112"/>
      <c r="D65" s="155"/>
      <c r="E65" s="157"/>
      <c r="F65" s="158"/>
      <c r="G65" s="158"/>
      <c r="H65" s="156"/>
      <c r="I65" s="159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26"/>
    </row>
    <row r="66" spans="1:22" x14ac:dyDescent="0.25">
      <c r="A66" s="284"/>
      <c r="B66" s="281"/>
      <c r="C66" s="112"/>
      <c r="D66" s="155"/>
      <c r="E66" s="157"/>
      <c r="F66" s="158"/>
      <c r="G66" s="158"/>
      <c r="H66" s="156"/>
      <c r="I66" s="159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26"/>
    </row>
    <row r="67" spans="1:22" ht="15.75" thickBot="1" x14ac:dyDescent="0.3">
      <c r="A67" s="284"/>
      <c r="B67" s="281"/>
      <c r="C67" s="114"/>
      <c r="D67" s="261"/>
      <c r="E67" s="262"/>
      <c r="F67" s="258"/>
      <c r="G67" s="258"/>
      <c r="H67" s="259"/>
      <c r="I67" s="260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5"/>
    </row>
    <row r="68" spans="1:22" x14ac:dyDescent="0.25">
      <c r="A68" s="284"/>
      <c r="B68" s="281"/>
      <c r="C68" s="35"/>
      <c r="D68" s="155"/>
      <c r="E68" s="157"/>
      <c r="F68" s="158"/>
      <c r="G68" s="158"/>
      <c r="H68" s="156"/>
      <c r="I68" s="159"/>
      <c r="J68" s="35"/>
    </row>
    <row r="69" spans="1:22" x14ac:dyDescent="0.25">
      <c r="A69" s="284"/>
      <c r="B69" s="281"/>
      <c r="C69" s="35"/>
      <c r="D69" s="155"/>
      <c r="E69" s="157"/>
      <c r="F69" s="158"/>
      <c r="G69" s="158"/>
      <c r="H69" s="156"/>
      <c r="I69" s="159"/>
      <c r="J69" s="35"/>
    </row>
    <row r="70" spans="1:22" ht="15.75" thickBot="1" x14ac:dyDescent="0.3">
      <c r="A70" s="284"/>
      <c r="B70" s="281"/>
      <c r="C70" s="35"/>
      <c r="D70" s="155"/>
      <c r="E70" s="157"/>
      <c r="F70" s="158"/>
      <c r="G70" s="158"/>
      <c r="H70" s="156"/>
      <c r="I70" s="159"/>
      <c r="J70" s="35"/>
    </row>
    <row r="71" spans="1:22" x14ac:dyDescent="0.25">
      <c r="A71" s="284"/>
      <c r="B71" s="281"/>
      <c r="C71" s="254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257"/>
    </row>
    <row r="72" spans="1:22" x14ac:dyDescent="0.25">
      <c r="A72" s="284"/>
      <c r="B72" s="281"/>
      <c r="C72" s="112"/>
      <c r="D72" s="681" t="s">
        <v>39</v>
      </c>
      <c r="E72" s="682"/>
      <c r="F72" s="682"/>
      <c r="G72" s="683"/>
      <c r="H72" s="35"/>
      <c r="I72" s="35"/>
      <c r="J72" s="35"/>
      <c r="K72" s="665" t="s">
        <v>35</v>
      </c>
      <c r="L72" s="666"/>
      <c r="M72" s="666"/>
      <c r="N72" s="667"/>
      <c r="O72" s="35"/>
      <c r="P72" s="35"/>
      <c r="Q72" s="35"/>
      <c r="R72" s="35"/>
      <c r="S72" s="35"/>
      <c r="T72" s="35"/>
      <c r="U72" s="35"/>
      <c r="V72" s="26"/>
    </row>
    <row r="73" spans="1:22" ht="18" customHeight="1" x14ac:dyDescent="0.25">
      <c r="A73" s="284"/>
      <c r="B73" s="281"/>
      <c r="C73" s="112"/>
      <c r="D73" s="36" t="s">
        <v>14</v>
      </c>
      <c r="E73" s="92" t="s">
        <v>1</v>
      </c>
      <c r="F73" s="93" t="s">
        <v>6</v>
      </c>
      <c r="G73" s="94" t="s">
        <v>0</v>
      </c>
      <c r="H73" s="161" t="s">
        <v>2</v>
      </c>
      <c r="I73" s="154"/>
      <c r="J73" s="35"/>
      <c r="K73" s="684"/>
      <c r="L73" s="685"/>
      <c r="M73" s="685"/>
      <c r="N73" s="686"/>
      <c r="O73" s="35"/>
      <c r="P73" s="35"/>
      <c r="Q73" s="35"/>
      <c r="R73" s="35"/>
      <c r="S73" s="35"/>
      <c r="T73" s="35"/>
      <c r="U73" s="35"/>
      <c r="V73" s="26"/>
    </row>
    <row r="74" spans="1:22" x14ac:dyDescent="0.25">
      <c r="A74" s="293">
        <f>E74+F74+G74+H74</f>
        <v>36</v>
      </c>
      <c r="B74" s="281"/>
      <c r="C74" s="271"/>
      <c r="D74" s="409" t="s">
        <v>57</v>
      </c>
      <c r="E74" s="39">
        <v>5</v>
      </c>
      <c r="F74" s="222"/>
      <c r="G74" s="41">
        <v>30</v>
      </c>
      <c r="H74" s="48">
        <v>1</v>
      </c>
      <c r="I74" s="159"/>
      <c r="J74" s="35"/>
      <c r="K74" s="684"/>
      <c r="L74" s="685"/>
      <c r="M74" s="685"/>
      <c r="N74" s="686"/>
      <c r="O74" s="35"/>
      <c r="P74" s="35"/>
      <c r="Q74" s="35"/>
      <c r="R74" s="35"/>
      <c r="S74" s="35"/>
      <c r="T74" s="35"/>
      <c r="U74" s="35"/>
      <c r="V74" s="26"/>
    </row>
    <row r="75" spans="1:22" x14ac:dyDescent="0.25">
      <c r="A75" s="293">
        <f t="shared" ref="A75:A77" si="1">E75+F75+G75+H75</f>
        <v>35</v>
      </c>
      <c r="B75" s="281"/>
      <c r="C75" s="112"/>
      <c r="D75" s="411" t="s">
        <v>56</v>
      </c>
      <c r="E75" s="39">
        <v>2</v>
      </c>
      <c r="F75" s="387"/>
      <c r="G75" s="41">
        <v>32</v>
      </c>
      <c r="H75" s="48">
        <v>1</v>
      </c>
      <c r="I75" s="159"/>
      <c r="J75" s="35"/>
      <c r="K75" s="668"/>
      <c r="L75" s="669"/>
      <c r="M75" s="669"/>
      <c r="N75" s="670"/>
      <c r="O75" s="35"/>
      <c r="P75" s="35"/>
      <c r="Q75" s="35"/>
      <c r="R75" s="35"/>
      <c r="S75" s="35"/>
      <c r="T75" s="35"/>
      <c r="U75" s="35"/>
      <c r="V75" s="26"/>
    </row>
    <row r="76" spans="1:22" x14ac:dyDescent="0.25">
      <c r="A76" s="293">
        <f>E76+F76+G76+H76</f>
        <v>35</v>
      </c>
      <c r="B76" s="281"/>
      <c r="C76" s="112"/>
      <c r="D76" s="414" t="s">
        <v>55</v>
      </c>
      <c r="E76" s="39">
        <v>15</v>
      </c>
      <c r="F76" s="389"/>
      <c r="G76" s="41">
        <v>16</v>
      </c>
      <c r="H76" s="48">
        <v>4</v>
      </c>
      <c r="I76" s="15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26"/>
    </row>
    <row r="77" spans="1:22" x14ac:dyDescent="0.25">
      <c r="A77" s="293">
        <f t="shared" si="1"/>
        <v>35</v>
      </c>
      <c r="B77" s="281"/>
      <c r="C77" s="112"/>
      <c r="D77" s="409" t="s">
        <v>58</v>
      </c>
      <c r="E77" s="39">
        <v>4</v>
      </c>
      <c r="F77" s="222"/>
      <c r="G77" s="41">
        <v>26</v>
      </c>
      <c r="H77" s="48">
        <v>5</v>
      </c>
      <c r="I77" s="159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26"/>
    </row>
    <row r="78" spans="1:22" x14ac:dyDescent="0.25">
      <c r="A78" s="284"/>
      <c r="B78" s="281"/>
      <c r="C78" s="112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26"/>
    </row>
    <row r="79" spans="1:22" ht="19.5" customHeight="1" thickBot="1" x14ac:dyDescent="0.3">
      <c r="A79" s="284"/>
      <c r="B79" s="281"/>
      <c r="C79" s="112"/>
      <c r="D79" s="35"/>
      <c r="E79" s="234" t="s">
        <v>1</v>
      </c>
      <c r="F79" s="234" t="s">
        <v>6</v>
      </c>
      <c r="G79" s="234" t="s">
        <v>0</v>
      </c>
      <c r="H79" s="235" t="s">
        <v>2</v>
      </c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26"/>
    </row>
    <row r="80" spans="1:22" ht="16.5" thickTop="1" thickBot="1" x14ac:dyDescent="0.3">
      <c r="A80" s="284"/>
      <c r="B80" s="281"/>
      <c r="C80" s="112"/>
      <c r="D80" s="302" t="s">
        <v>94</v>
      </c>
      <c r="E80" s="303">
        <f>SUM(E74:E77)</f>
        <v>26</v>
      </c>
      <c r="F80" s="301">
        <f>SUM(F74:F77)</f>
        <v>0</v>
      </c>
      <c r="G80" s="300">
        <f>SUM(G74:G77)</f>
        <v>104</v>
      </c>
      <c r="H80" s="208">
        <f>SUM(H74:H77)</f>
        <v>11</v>
      </c>
      <c r="I80" s="159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26"/>
    </row>
    <row r="81" spans="1:24" ht="15.75" thickTop="1" x14ac:dyDescent="0.25">
      <c r="A81" s="284"/>
      <c r="B81" s="281"/>
      <c r="C81" s="112"/>
      <c r="D81" s="155"/>
      <c r="E81" s="157"/>
      <c r="F81" s="158"/>
      <c r="G81" s="156"/>
      <c r="H81" s="159"/>
      <c r="I81" s="159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26"/>
    </row>
    <row r="82" spans="1:24" x14ac:dyDescent="0.25">
      <c r="A82" s="284"/>
      <c r="B82" s="281"/>
      <c r="C82" s="112"/>
      <c r="D82" s="155"/>
      <c r="E82" s="157"/>
      <c r="F82" s="158"/>
      <c r="G82" s="156"/>
      <c r="H82" s="159"/>
      <c r="I82" s="159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26"/>
    </row>
    <row r="83" spans="1:24" x14ac:dyDescent="0.25">
      <c r="A83" s="284"/>
      <c r="B83" s="281"/>
      <c r="C83" s="112"/>
      <c r="D83" s="155"/>
      <c r="E83" s="157"/>
      <c r="F83" s="158"/>
      <c r="G83" s="156"/>
      <c r="H83" s="159"/>
      <c r="I83" s="159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26"/>
    </row>
    <row r="84" spans="1:24" ht="15" customHeight="1" x14ac:dyDescent="0.25">
      <c r="A84" s="284"/>
      <c r="B84" s="281"/>
      <c r="C84" s="112"/>
      <c r="D84" s="438"/>
      <c r="E84" s="438"/>
      <c r="F84" s="438"/>
      <c r="G84" s="438"/>
      <c r="H84" s="159"/>
      <c r="I84" s="159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26"/>
    </row>
    <row r="85" spans="1:24" ht="15.75" thickBot="1" x14ac:dyDescent="0.3">
      <c r="A85" s="284"/>
      <c r="B85" s="281"/>
      <c r="C85" s="114"/>
      <c r="D85" s="261"/>
      <c r="E85" s="262"/>
      <c r="F85" s="258"/>
      <c r="G85" s="259"/>
      <c r="H85" s="260"/>
      <c r="I85" s="260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5"/>
    </row>
    <row r="86" spans="1:24" ht="15.75" thickBot="1" x14ac:dyDescent="0.3">
      <c r="A86" s="284"/>
      <c r="B86" s="281"/>
      <c r="D86" s="155"/>
      <c r="E86" s="157"/>
      <c r="F86" s="158"/>
      <c r="G86" s="156"/>
      <c r="H86" s="159"/>
      <c r="I86" s="159"/>
    </row>
    <row r="87" spans="1:24" x14ac:dyDescent="0.25">
      <c r="A87" s="289"/>
      <c r="B87" s="283"/>
      <c r="C87" s="254"/>
      <c r="D87" s="266"/>
      <c r="E87" s="267"/>
      <c r="F87" s="268"/>
      <c r="G87" s="269"/>
      <c r="H87" s="270"/>
      <c r="I87" s="270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57"/>
    </row>
    <row r="88" spans="1:24" x14ac:dyDescent="0.25">
      <c r="A88" s="289"/>
      <c r="B88" s="283"/>
      <c r="C88" s="112"/>
      <c r="D88" s="155"/>
      <c r="E88" s="157"/>
      <c r="F88" s="158"/>
      <c r="G88" s="156"/>
      <c r="H88" s="159"/>
      <c r="I88" s="159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26"/>
    </row>
    <row r="89" spans="1:24" x14ac:dyDescent="0.25">
      <c r="A89" s="289"/>
      <c r="B89" s="283"/>
      <c r="C89" s="112"/>
      <c r="D89" s="155"/>
      <c r="E89" s="157"/>
      <c r="F89" s="158"/>
      <c r="G89" s="156"/>
      <c r="H89" s="159"/>
      <c r="I89" s="639" t="s">
        <v>42</v>
      </c>
      <c r="J89" s="640"/>
      <c r="K89" s="640"/>
      <c r="L89" s="641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26"/>
    </row>
    <row r="90" spans="1:24" x14ac:dyDescent="0.25">
      <c r="A90" s="289"/>
      <c r="B90" s="283"/>
      <c r="C90" s="112"/>
      <c r="D90" s="155"/>
      <c r="E90" s="157"/>
      <c r="F90" s="158"/>
      <c r="G90" s="156"/>
      <c r="H90" s="159"/>
      <c r="I90" s="642"/>
      <c r="J90" s="643"/>
      <c r="K90" s="643"/>
      <c r="L90" s="644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26"/>
    </row>
    <row r="91" spans="1:24" x14ac:dyDescent="0.25">
      <c r="A91" s="289"/>
      <c r="B91" s="283"/>
      <c r="C91" s="112"/>
      <c r="D91" s="706" t="s">
        <v>40</v>
      </c>
      <c r="E91" s="706"/>
      <c r="F91" s="706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26"/>
    </row>
    <row r="92" spans="1:24" ht="24.75" x14ac:dyDescent="0.25">
      <c r="A92" s="289"/>
      <c r="B92" s="283"/>
      <c r="C92" s="112"/>
      <c r="D92" s="173"/>
      <c r="E92" s="174" t="s">
        <v>0</v>
      </c>
      <c r="F92" s="174" t="s">
        <v>1</v>
      </c>
      <c r="G92" s="175" t="s">
        <v>2</v>
      </c>
      <c r="H92" s="35"/>
      <c r="I92" s="181" t="s">
        <v>83</v>
      </c>
      <c r="J92" s="277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26"/>
    </row>
    <row r="93" spans="1:24" x14ac:dyDescent="0.25">
      <c r="A93" s="286">
        <f>E93+F93+G93</f>
        <v>35</v>
      </c>
      <c r="B93" s="283"/>
      <c r="C93" s="112"/>
      <c r="D93" s="410" t="s">
        <v>59</v>
      </c>
      <c r="E93" s="390">
        <v>28</v>
      </c>
      <c r="F93" s="391">
        <v>4</v>
      </c>
      <c r="G93" s="392">
        <v>3</v>
      </c>
      <c r="H93" s="35"/>
      <c r="I93" s="181" t="s">
        <v>84</v>
      </c>
      <c r="J93" s="278"/>
      <c r="K93" s="187"/>
      <c r="L93" s="187"/>
      <c r="M93" s="187"/>
      <c r="N93" s="187"/>
      <c r="O93" s="35"/>
      <c r="P93" s="35"/>
      <c r="Q93" s="35"/>
      <c r="R93" s="35"/>
      <c r="S93" s="35"/>
      <c r="T93" s="35"/>
      <c r="U93" s="35"/>
      <c r="V93" s="35"/>
      <c r="W93" s="35"/>
      <c r="X93" s="26"/>
    </row>
    <row r="94" spans="1:24" x14ac:dyDescent="0.25">
      <c r="A94" s="286">
        <f>E94+F94+G94</f>
        <v>35</v>
      </c>
      <c r="B94" s="283"/>
      <c r="C94" s="112"/>
      <c r="D94" s="410" t="s">
        <v>61</v>
      </c>
      <c r="E94" s="390">
        <v>30</v>
      </c>
      <c r="F94" s="391">
        <v>1</v>
      </c>
      <c r="G94" s="392">
        <v>4</v>
      </c>
      <c r="H94" s="35"/>
      <c r="I94" s="35"/>
      <c r="J94" s="35"/>
      <c r="K94" s="35"/>
      <c r="L94" s="228"/>
      <c r="M94" s="186"/>
      <c r="N94" s="187"/>
      <c r="O94" s="35"/>
      <c r="P94" s="35"/>
      <c r="Q94" s="35"/>
      <c r="R94" s="35"/>
      <c r="S94" s="35"/>
      <c r="T94" s="35"/>
      <c r="U94" s="35"/>
      <c r="V94" s="35"/>
      <c r="W94" s="35"/>
      <c r="X94" s="26"/>
    </row>
    <row r="95" spans="1:24" x14ac:dyDescent="0.25">
      <c r="A95" s="289"/>
      <c r="B95" s="283"/>
      <c r="C95" s="112"/>
      <c r="D95" s="35"/>
      <c r="E95" s="35"/>
      <c r="F95" s="35"/>
      <c r="G95" s="35"/>
      <c r="H95" s="35"/>
      <c r="I95" s="35"/>
      <c r="J95" s="35"/>
      <c r="K95" s="35"/>
      <c r="L95" s="24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26"/>
    </row>
    <row r="96" spans="1:24" ht="25.5" thickBot="1" x14ac:dyDescent="0.3">
      <c r="A96" s="289"/>
      <c r="B96" s="283"/>
      <c r="C96" s="112"/>
      <c r="D96" s="35"/>
      <c r="E96" s="229" t="s">
        <v>0</v>
      </c>
      <c r="F96" s="229" t="s">
        <v>1</v>
      </c>
      <c r="G96" s="230" t="s">
        <v>2</v>
      </c>
      <c r="H96" s="35"/>
      <c r="I96" s="35"/>
      <c r="J96" s="35"/>
      <c r="K96" s="35"/>
      <c r="L96" s="24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26"/>
    </row>
    <row r="97" spans="1:24" ht="16.5" thickTop="1" thickBot="1" x14ac:dyDescent="0.3">
      <c r="A97" s="289"/>
      <c r="B97" s="283"/>
      <c r="C97" s="112"/>
      <c r="D97" s="205" t="s">
        <v>94</v>
      </c>
      <c r="E97" s="206">
        <f>SUM(E93:E94)</f>
        <v>58</v>
      </c>
      <c r="F97" s="207">
        <f>SUM(F93:F94)</f>
        <v>5</v>
      </c>
      <c r="G97" s="205">
        <f>SUM(G93:G94)</f>
        <v>7</v>
      </c>
      <c r="H97" s="35"/>
      <c r="I97" s="35"/>
      <c r="J97" s="35"/>
      <c r="K97" s="35"/>
      <c r="L97" s="228"/>
      <c r="M97" s="186"/>
      <c r="N97" s="187"/>
      <c r="O97" s="35"/>
      <c r="P97" s="35"/>
      <c r="Q97" s="35"/>
      <c r="R97" s="35"/>
      <c r="S97" s="35"/>
      <c r="T97" s="35"/>
      <c r="U97" s="35"/>
      <c r="V97" s="35"/>
      <c r="W97" s="35"/>
      <c r="X97" s="26"/>
    </row>
    <row r="98" spans="1:24" ht="15.75" thickTop="1" x14ac:dyDescent="0.25">
      <c r="A98" s="289"/>
      <c r="B98" s="283"/>
      <c r="C98" s="112"/>
      <c r="D98" s="35"/>
      <c r="E98" s="35"/>
      <c r="F98" s="35"/>
      <c r="G98" s="35"/>
      <c r="H98" s="17"/>
      <c r="I98" s="17"/>
      <c r="J98" s="17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26"/>
    </row>
    <row r="99" spans="1:24" ht="38.25" x14ac:dyDescent="0.25">
      <c r="A99" s="289"/>
      <c r="B99" s="283"/>
      <c r="C99" s="112"/>
      <c r="D99" s="415" t="s">
        <v>60</v>
      </c>
      <c r="E99" s="169" t="s">
        <v>81</v>
      </c>
      <c r="F99" s="169" t="s">
        <v>73</v>
      </c>
      <c r="G99" s="200" t="s">
        <v>74</v>
      </c>
      <c r="H99" s="178" t="s">
        <v>75</v>
      </c>
      <c r="I99" s="178" t="s">
        <v>70</v>
      </c>
      <c r="J99" s="178" t="s">
        <v>76</v>
      </c>
      <c r="K99" s="169" t="s">
        <v>77</v>
      </c>
      <c r="L99" s="200" t="s">
        <v>78</v>
      </c>
      <c r="M99" s="169" t="s">
        <v>79</v>
      </c>
      <c r="N99" s="169" t="s">
        <v>82</v>
      </c>
      <c r="O99" s="35"/>
      <c r="P99" s="35"/>
      <c r="Q99" s="35"/>
      <c r="R99" s="35"/>
      <c r="S99" s="35"/>
      <c r="T99" s="35"/>
      <c r="U99" s="35"/>
      <c r="V99" s="35"/>
      <c r="W99" s="35"/>
      <c r="X99" s="26"/>
    </row>
    <row r="100" spans="1:24" x14ac:dyDescent="0.25">
      <c r="A100" s="286">
        <f>E100+F100+G100+H100+I100+J100+K100+L100+M100+N100</f>
        <v>32</v>
      </c>
      <c r="B100" s="283"/>
      <c r="C100" s="112"/>
      <c r="D100" s="179" t="s">
        <v>80</v>
      </c>
      <c r="E100" s="393">
        <v>0</v>
      </c>
      <c r="F100" s="393">
        <v>0</v>
      </c>
      <c r="G100" s="393">
        <v>2</v>
      </c>
      <c r="H100" s="393">
        <v>0</v>
      </c>
      <c r="I100" s="393">
        <v>0</v>
      </c>
      <c r="J100" s="393">
        <v>1</v>
      </c>
      <c r="K100" s="393">
        <v>4</v>
      </c>
      <c r="L100" s="393">
        <v>11</v>
      </c>
      <c r="M100" s="393">
        <v>8</v>
      </c>
      <c r="N100" s="393">
        <v>6</v>
      </c>
      <c r="O100" s="35"/>
      <c r="P100" s="35"/>
      <c r="Q100" s="35"/>
      <c r="R100" s="35"/>
      <c r="S100" s="35"/>
      <c r="T100" s="35"/>
      <c r="U100" s="35"/>
      <c r="V100" s="35"/>
      <c r="W100" s="35"/>
      <c r="X100" s="26"/>
    </row>
    <row r="101" spans="1:24" x14ac:dyDescent="0.25">
      <c r="A101" s="289"/>
      <c r="B101" s="283"/>
      <c r="C101" s="112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26"/>
    </row>
    <row r="102" spans="1:24" ht="39" thickBot="1" x14ac:dyDescent="0.3">
      <c r="A102" s="289"/>
      <c r="B102" s="283"/>
      <c r="C102" s="112"/>
      <c r="D102" s="35"/>
      <c r="E102" s="231" t="s">
        <v>81</v>
      </c>
      <c r="F102" s="231" t="s">
        <v>73</v>
      </c>
      <c r="G102" s="232" t="s">
        <v>74</v>
      </c>
      <c r="H102" s="231" t="s">
        <v>75</v>
      </c>
      <c r="I102" s="231" t="s">
        <v>70</v>
      </c>
      <c r="J102" s="231" t="s">
        <v>76</v>
      </c>
      <c r="K102" s="231" t="s">
        <v>77</v>
      </c>
      <c r="L102" s="232" t="s">
        <v>78</v>
      </c>
      <c r="M102" s="231" t="s">
        <v>79</v>
      </c>
      <c r="N102" s="231" t="s">
        <v>82</v>
      </c>
      <c r="O102" s="35"/>
      <c r="P102" s="35"/>
      <c r="Q102" s="35"/>
      <c r="R102" s="35"/>
      <c r="S102" s="35"/>
      <c r="T102" s="35"/>
      <c r="U102" s="35"/>
      <c r="V102" s="35"/>
      <c r="W102" s="35"/>
      <c r="X102" s="26"/>
    </row>
    <row r="103" spans="1:24" ht="16.5" thickTop="1" thickBot="1" x14ac:dyDescent="0.3">
      <c r="A103" s="289"/>
      <c r="B103" s="283"/>
      <c r="C103" s="112"/>
      <c r="D103" s="205" t="s">
        <v>94</v>
      </c>
      <c r="E103" s="213">
        <f t="shared" ref="E103:N103" si="2">E100</f>
        <v>0</v>
      </c>
      <c r="F103" s="213">
        <f t="shared" si="2"/>
        <v>0</v>
      </c>
      <c r="G103" s="213">
        <f t="shared" si="2"/>
        <v>2</v>
      </c>
      <c r="H103" s="213">
        <f t="shared" si="2"/>
        <v>0</v>
      </c>
      <c r="I103" s="213">
        <f t="shared" si="2"/>
        <v>0</v>
      </c>
      <c r="J103" s="213">
        <f t="shared" si="2"/>
        <v>1</v>
      </c>
      <c r="K103" s="213">
        <f t="shared" si="2"/>
        <v>4</v>
      </c>
      <c r="L103" s="213">
        <f>L100</f>
        <v>11</v>
      </c>
      <c r="M103" s="213">
        <f t="shared" si="2"/>
        <v>8</v>
      </c>
      <c r="N103" s="213">
        <f t="shared" si="2"/>
        <v>6</v>
      </c>
      <c r="O103" s="35"/>
      <c r="P103" s="35"/>
      <c r="Q103" s="35"/>
      <c r="R103" s="35"/>
      <c r="S103" s="35"/>
      <c r="T103" s="35"/>
      <c r="U103" s="35"/>
      <c r="V103" s="35"/>
      <c r="W103" s="35"/>
      <c r="X103" s="26"/>
    </row>
    <row r="104" spans="1:24" ht="15.75" thickTop="1" x14ac:dyDescent="0.25">
      <c r="A104" s="289"/>
      <c r="B104" s="283"/>
      <c r="C104" s="112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26"/>
    </row>
    <row r="105" spans="1:24" x14ac:dyDescent="0.25">
      <c r="A105" s="289"/>
      <c r="B105" s="283"/>
      <c r="C105" s="112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26"/>
    </row>
    <row r="106" spans="1:24" ht="15.75" thickBot="1" x14ac:dyDescent="0.3">
      <c r="A106" s="289"/>
      <c r="B106" s="283"/>
      <c r="C106" s="114"/>
      <c r="D106" s="11"/>
      <c r="E106" s="11"/>
      <c r="F106" s="11"/>
      <c r="G106" s="11"/>
      <c r="H106" s="261"/>
      <c r="I106" s="279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5"/>
    </row>
    <row r="107" spans="1:24" ht="15.75" thickBot="1" x14ac:dyDescent="0.3">
      <c r="A107" s="284"/>
      <c r="B107" s="281"/>
      <c r="E107" s="11"/>
      <c r="H107" s="155"/>
      <c r="I107" s="154"/>
    </row>
    <row r="108" spans="1:24" x14ac:dyDescent="0.25">
      <c r="A108" s="284"/>
      <c r="B108" s="281"/>
      <c r="C108" s="254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275"/>
      <c r="P108" s="275"/>
      <c r="Q108" s="275"/>
      <c r="R108" s="275"/>
      <c r="S108" s="111"/>
      <c r="T108" s="111"/>
      <c r="U108" s="111"/>
      <c r="V108" s="257"/>
    </row>
    <row r="109" spans="1:24" x14ac:dyDescent="0.25">
      <c r="A109" s="284"/>
      <c r="B109" s="281"/>
      <c r="C109" s="112"/>
      <c r="D109" s="707" t="s">
        <v>41</v>
      </c>
      <c r="E109" s="708"/>
      <c r="F109" s="709"/>
      <c r="G109" s="24"/>
      <c r="H109" s="24"/>
      <c r="I109" s="35"/>
      <c r="J109" s="35"/>
      <c r="K109" s="645" t="s">
        <v>43</v>
      </c>
      <c r="L109" s="646"/>
      <c r="M109" s="646"/>
      <c r="N109" s="647"/>
      <c r="O109" s="24"/>
      <c r="P109" s="675"/>
      <c r="Q109" s="675"/>
      <c r="R109" s="675"/>
      <c r="S109" s="35"/>
      <c r="T109" s="35"/>
      <c r="U109" s="35"/>
      <c r="V109" s="26"/>
    </row>
    <row r="110" spans="1:24" x14ac:dyDescent="0.25">
      <c r="A110" s="284"/>
      <c r="B110" s="281"/>
      <c r="C110" s="112"/>
      <c r="D110" s="32" t="s">
        <v>14</v>
      </c>
      <c r="E110" s="91" t="s">
        <v>1</v>
      </c>
      <c r="F110" s="91" t="s">
        <v>0</v>
      </c>
      <c r="G110" s="247" t="s">
        <v>2</v>
      </c>
      <c r="H110" s="155"/>
      <c r="I110" s="35"/>
      <c r="J110" s="35"/>
      <c r="K110" s="648"/>
      <c r="L110" s="649"/>
      <c r="M110" s="649"/>
      <c r="N110" s="650"/>
      <c r="O110" s="24"/>
      <c r="P110" s="152"/>
      <c r="Q110" s="153"/>
      <c r="R110" s="153"/>
      <c r="S110" s="35"/>
      <c r="T110" s="35"/>
      <c r="U110" s="35"/>
      <c r="V110" s="26"/>
    </row>
    <row r="111" spans="1:24" x14ac:dyDescent="0.25">
      <c r="A111" s="294">
        <f>E111+F111+G111</f>
        <v>35</v>
      </c>
      <c r="B111" s="281"/>
      <c r="C111" s="112"/>
      <c r="D111" s="416" t="s">
        <v>11</v>
      </c>
      <c r="E111" s="164"/>
      <c r="F111" s="223">
        <v>32</v>
      </c>
      <c r="G111" s="164">
        <v>3</v>
      </c>
      <c r="H111" s="155"/>
      <c r="I111" s="35"/>
      <c r="J111" s="35"/>
      <c r="K111" s="35"/>
      <c r="L111" s="35"/>
      <c r="M111" s="35"/>
      <c r="N111" s="35"/>
      <c r="O111" s="24"/>
      <c r="P111" s="152"/>
      <c r="Q111" s="157"/>
      <c r="R111" s="156"/>
      <c r="S111" s="35"/>
      <c r="T111" s="35"/>
      <c r="U111" s="35"/>
      <c r="V111" s="26"/>
    </row>
    <row r="112" spans="1:24" x14ac:dyDescent="0.25">
      <c r="A112" s="284"/>
      <c r="B112" s="281"/>
      <c r="C112" s="112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26"/>
    </row>
    <row r="113" spans="1:22" ht="15.75" thickBot="1" x14ac:dyDescent="0.3">
      <c r="A113" s="284"/>
      <c r="B113" s="281"/>
      <c r="C113" s="112"/>
      <c r="D113" s="35"/>
      <c r="E113" s="249" t="s">
        <v>1</v>
      </c>
      <c r="F113" s="250" t="s">
        <v>0</v>
      </c>
      <c r="G113" s="251" t="s">
        <v>2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26"/>
    </row>
    <row r="114" spans="1:22" ht="16.5" thickTop="1" thickBot="1" x14ac:dyDescent="0.3">
      <c r="A114" s="284"/>
      <c r="B114" s="281"/>
      <c r="C114" s="112"/>
      <c r="D114" s="211" t="s">
        <v>94</v>
      </c>
      <c r="E114" s="212"/>
      <c r="F114" s="252"/>
      <c r="G114" s="213"/>
      <c r="H114" s="24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26"/>
    </row>
    <row r="115" spans="1:22" ht="15.75" thickTop="1" x14ac:dyDescent="0.25">
      <c r="A115" s="284"/>
      <c r="B115" s="281"/>
      <c r="C115" s="112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26"/>
    </row>
    <row r="116" spans="1:22" x14ac:dyDescent="0.25">
      <c r="A116" s="284"/>
      <c r="B116" s="281"/>
      <c r="C116" s="112"/>
      <c r="D116" s="35"/>
      <c r="E116" s="202" t="s">
        <v>7</v>
      </c>
      <c r="F116" s="202" t="s">
        <v>12</v>
      </c>
      <c r="G116" s="202" t="s">
        <v>13</v>
      </c>
      <c r="H116" s="202" t="s">
        <v>10</v>
      </c>
      <c r="I116" s="166" t="s">
        <v>2</v>
      </c>
      <c r="J116" s="35"/>
      <c r="K116" s="35"/>
      <c r="L116" s="35"/>
      <c r="M116" s="35"/>
      <c r="N116" s="35"/>
      <c r="O116" s="24"/>
      <c r="P116" s="153"/>
      <c r="Q116" s="153"/>
      <c r="R116" s="153"/>
      <c r="S116" s="35"/>
      <c r="T116" s="35"/>
      <c r="U116" s="35"/>
      <c r="V116" s="26"/>
    </row>
    <row r="117" spans="1:22" x14ac:dyDescent="0.25">
      <c r="A117" s="294">
        <f>E117+F117+G117+H117+I117</f>
        <v>35</v>
      </c>
      <c r="B117" s="281"/>
      <c r="C117" s="112"/>
      <c r="D117" s="417" t="s">
        <v>71</v>
      </c>
      <c r="E117" s="163">
        <v>0</v>
      </c>
      <c r="F117" s="404">
        <v>0</v>
      </c>
      <c r="G117" s="404">
        <v>9</v>
      </c>
      <c r="H117" s="403">
        <v>23</v>
      </c>
      <c r="I117" s="163">
        <v>3</v>
      </c>
      <c r="J117" s="35"/>
      <c r="K117" s="35"/>
      <c r="L117" s="35"/>
      <c r="M117" s="35"/>
      <c r="N117" s="35"/>
      <c r="O117" s="24"/>
      <c r="P117" s="152"/>
      <c r="Q117" s="158"/>
      <c r="R117" s="158"/>
      <c r="S117" s="35"/>
      <c r="T117" s="35"/>
      <c r="U117" s="35"/>
      <c r="V117" s="26"/>
    </row>
    <row r="118" spans="1:22" x14ac:dyDescent="0.25">
      <c r="A118" s="294">
        <f>E118+F118+G118+H118+I118</f>
        <v>35</v>
      </c>
      <c r="B118" s="281"/>
      <c r="C118" s="112"/>
      <c r="D118" s="417" t="s">
        <v>72</v>
      </c>
      <c r="E118" s="164">
        <v>0</v>
      </c>
      <c r="F118" s="225">
        <v>2</v>
      </c>
      <c r="G118" s="225">
        <v>15</v>
      </c>
      <c r="H118" s="223">
        <v>15</v>
      </c>
      <c r="I118" s="224">
        <v>3</v>
      </c>
      <c r="J118" s="35"/>
      <c r="K118" s="35"/>
      <c r="L118" s="35"/>
      <c r="M118" s="35"/>
      <c r="N118" s="35"/>
      <c r="O118" s="24"/>
      <c r="P118" s="152"/>
      <c r="Q118" s="158"/>
      <c r="R118" s="158"/>
      <c r="S118" s="35"/>
      <c r="T118" s="35"/>
      <c r="U118" s="35"/>
      <c r="V118" s="26"/>
    </row>
    <row r="119" spans="1:22" x14ac:dyDescent="0.25">
      <c r="A119" s="284"/>
      <c r="B119" s="281"/>
      <c r="C119" s="112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26"/>
    </row>
    <row r="120" spans="1:22" ht="15.75" thickBot="1" x14ac:dyDescent="0.3">
      <c r="A120" s="284"/>
      <c r="B120" s="281"/>
      <c r="C120" s="112"/>
      <c r="D120" s="35"/>
      <c r="E120" s="249" t="s">
        <v>7</v>
      </c>
      <c r="F120" s="233" t="s">
        <v>12</v>
      </c>
      <c r="G120" s="233" t="s">
        <v>13</v>
      </c>
      <c r="H120" s="233" t="s">
        <v>10</v>
      </c>
      <c r="I120" s="233" t="s">
        <v>2</v>
      </c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26"/>
    </row>
    <row r="121" spans="1:22" ht="16.5" thickTop="1" thickBot="1" x14ac:dyDescent="0.3">
      <c r="A121" s="284"/>
      <c r="B121" s="281"/>
      <c r="C121" s="276"/>
      <c r="D121" s="272" t="s">
        <v>94</v>
      </c>
      <c r="E121" s="273">
        <f>SUM(E117:E118)</f>
        <v>0</v>
      </c>
      <c r="F121" s="204">
        <f>SUM(F117:F118)</f>
        <v>2</v>
      </c>
      <c r="G121" s="209">
        <f>SUM(G117:G118)</f>
        <v>24</v>
      </c>
      <c r="H121" s="206">
        <f>SUM(H117:H118)</f>
        <v>38</v>
      </c>
      <c r="I121" s="205">
        <f>SUM(I117:I118)</f>
        <v>6</v>
      </c>
      <c r="J121" s="35"/>
      <c r="K121" s="35"/>
      <c r="L121" s="35"/>
      <c r="M121" s="35"/>
      <c r="N121" s="35"/>
      <c r="O121" s="24"/>
      <c r="P121" s="152"/>
      <c r="Q121" s="158"/>
      <c r="R121" s="158"/>
      <c r="S121" s="35"/>
      <c r="T121" s="35"/>
      <c r="U121" s="35"/>
      <c r="V121" s="26"/>
    </row>
    <row r="122" spans="1:22" ht="15.75" thickTop="1" x14ac:dyDescent="0.25">
      <c r="A122" s="284"/>
      <c r="B122" s="281"/>
      <c r="C122" s="112"/>
      <c r="D122" s="35"/>
      <c r="E122" s="274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26"/>
    </row>
    <row r="123" spans="1:22" ht="15.75" thickBot="1" x14ac:dyDescent="0.3">
      <c r="A123" s="284"/>
      <c r="B123" s="281"/>
      <c r="C123" s="114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5"/>
    </row>
    <row r="124" spans="1:22" x14ac:dyDescent="0.25">
      <c r="A124" s="287"/>
    </row>
    <row r="125" spans="1:22" x14ac:dyDescent="0.25">
      <c r="A125" s="287"/>
    </row>
    <row r="126" spans="1:22" x14ac:dyDescent="0.25">
      <c r="A126" s="287"/>
    </row>
    <row r="127" spans="1:22" ht="15.75" thickBot="1" x14ac:dyDescent="0.3">
      <c r="A127" s="287"/>
    </row>
    <row r="128" spans="1:22" x14ac:dyDescent="0.25">
      <c r="A128" s="287"/>
      <c r="D128" s="730" t="s">
        <v>65</v>
      </c>
      <c r="E128" s="731"/>
      <c r="F128" s="732"/>
      <c r="G128" s="118"/>
      <c r="H128" s="111"/>
      <c r="I128" s="108" t="s">
        <v>62</v>
      </c>
    </row>
    <row r="129" spans="1:26" x14ac:dyDescent="0.25">
      <c r="A129" s="287"/>
      <c r="D129" s="150"/>
      <c r="E129" s="637"/>
      <c r="F129" s="637"/>
      <c r="G129" s="35"/>
      <c r="H129" s="35"/>
      <c r="I129" s="148" t="s">
        <v>63</v>
      </c>
    </row>
    <row r="130" spans="1:26" x14ac:dyDescent="0.25">
      <c r="A130" s="287"/>
      <c r="D130" s="112"/>
      <c r="E130" s="35"/>
      <c r="F130" s="35"/>
      <c r="G130" s="35"/>
      <c r="H130" s="35"/>
      <c r="I130" s="109" t="s">
        <v>68</v>
      </c>
    </row>
    <row r="131" spans="1:26" x14ac:dyDescent="0.25">
      <c r="A131" s="287"/>
      <c r="D131" s="714" t="s">
        <v>33</v>
      </c>
      <c r="E131" s="652"/>
      <c r="F131" s="652"/>
      <c r="G131" s="653"/>
      <c r="H131" s="53"/>
      <c r="I131" s="109" t="s">
        <v>46</v>
      </c>
    </row>
    <row r="132" spans="1:26" ht="15.75" thickBot="1" x14ac:dyDescent="0.3">
      <c r="A132" s="287"/>
      <c r="D132" s="715"/>
      <c r="E132" s="716"/>
      <c r="F132" s="716"/>
      <c r="G132" s="717"/>
      <c r="H132" s="119"/>
      <c r="I132" s="149" t="s">
        <v>47</v>
      </c>
    </row>
    <row r="133" spans="1:26" ht="15.75" thickBot="1" x14ac:dyDescent="0.3">
      <c r="A133" s="287"/>
      <c r="Y133" s="635" t="s">
        <v>0</v>
      </c>
      <c r="Z133" s="635" t="s">
        <v>116</v>
      </c>
    </row>
    <row r="134" spans="1:26" x14ac:dyDescent="0.25">
      <c r="A134" s="287"/>
      <c r="D134" s="718" t="s">
        <v>64</v>
      </c>
      <c r="E134" s="719"/>
      <c r="F134" s="720"/>
      <c r="G134" s="111"/>
      <c r="H134" s="116"/>
      <c r="I134" s="106" t="s">
        <v>62</v>
      </c>
      <c r="Y134" s="635"/>
      <c r="Z134" s="635"/>
    </row>
    <row r="135" spans="1:26" x14ac:dyDescent="0.25">
      <c r="A135" s="287"/>
      <c r="D135" s="112"/>
      <c r="E135" s="35"/>
      <c r="F135" s="35"/>
      <c r="G135" s="35"/>
      <c r="H135" s="34"/>
      <c r="I135" s="110" t="s">
        <v>50</v>
      </c>
      <c r="Y135" s="635"/>
      <c r="Z135" s="635"/>
    </row>
    <row r="136" spans="1:26" x14ac:dyDescent="0.25">
      <c r="A136" s="287"/>
      <c r="D136" s="112"/>
      <c r="E136" s="35"/>
      <c r="F136" s="35"/>
      <c r="G136" s="35"/>
      <c r="H136" s="34"/>
      <c r="I136" s="110" t="s">
        <v>52</v>
      </c>
      <c r="Y136" s="635"/>
      <c r="Z136" s="635"/>
    </row>
    <row r="137" spans="1:26" x14ac:dyDescent="0.25">
      <c r="A137" s="287"/>
      <c r="D137" s="112"/>
      <c r="E137" s="35"/>
      <c r="F137" s="35"/>
      <c r="G137" s="35"/>
      <c r="H137" s="34"/>
      <c r="I137" s="113" t="s">
        <v>53</v>
      </c>
      <c r="M137" s="675"/>
      <c r="N137" s="675"/>
      <c r="O137" s="675"/>
      <c r="P137" s="675"/>
      <c r="Q137" s="24"/>
      <c r="R137" s="35"/>
      <c r="Y137" s="635"/>
      <c r="Z137" s="635"/>
    </row>
    <row r="138" spans="1:26" ht="15.75" thickBot="1" x14ac:dyDescent="0.3">
      <c r="A138" s="287"/>
      <c r="D138" s="114"/>
      <c r="E138" s="11"/>
      <c r="F138" s="11"/>
      <c r="G138" s="11"/>
      <c r="H138" s="117"/>
      <c r="I138" s="105" t="s">
        <v>54</v>
      </c>
      <c r="J138" s="35"/>
      <c r="M138" s="152"/>
      <c r="N138" s="153"/>
      <c r="O138" s="153"/>
      <c r="P138" s="153"/>
      <c r="Q138" s="154"/>
      <c r="Y138" s="635"/>
      <c r="Z138" s="635"/>
    </row>
    <row r="139" spans="1:26" ht="15.75" thickBot="1" x14ac:dyDescent="0.3">
      <c r="A139" s="287"/>
      <c r="M139" s="155"/>
      <c r="N139" s="157"/>
      <c r="O139" s="158"/>
      <c r="P139" s="156"/>
      <c r="Q139" s="159"/>
      <c r="Y139" s="635"/>
      <c r="Z139" s="635"/>
    </row>
    <row r="140" spans="1:26" x14ac:dyDescent="0.25">
      <c r="A140" s="287"/>
      <c r="D140" s="721" t="s">
        <v>37</v>
      </c>
      <c r="E140" s="722"/>
      <c r="F140" s="722"/>
      <c r="G140" s="722"/>
      <c r="H140" s="118"/>
      <c r="I140" s="107" t="s">
        <v>62</v>
      </c>
      <c r="M140" s="155"/>
      <c r="N140" s="157"/>
      <c r="O140" s="158"/>
      <c r="P140" s="156"/>
      <c r="Q140" s="159"/>
      <c r="Y140" s="635"/>
      <c r="Z140" s="635"/>
    </row>
    <row r="141" spans="1:26" x14ac:dyDescent="0.25">
      <c r="A141" s="287"/>
      <c r="D141" s="112"/>
      <c r="E141" s="35"/>
      <c r="F141" s="35"/>
      <c r="G141" s="35"/>
      <c r="H141" s="35"/>
      <c r="I141" s="55" t="s">
        <v>48</v>
      </c>
      <c r="M141" s="155"/>
      <c r="N141" s="157"/>
      <c r="O141" s="158"/>
      <c r="P141" s="156"/>
      <c r="Q141" s="159"/>
      <c r="Y141" s="635"/>
      <c r="Z141" s="635"/>
    </row>
    <row r="142" spans="1:26" x14ac:dyDescent="0.25">
      <c r="A142" s="287"/>
      <c r="D142" s="723" t="s">
        <v>36</v>
      </c>
      <c r="E142" s="724"/>
      <c r="F142" s="724"/>
      <c r="G142" s="724"/>
      <c r="H142" s="53"/>
      <c r="I142" s="120" t="s">
        <v>49</v>
      </c>
      <c r="M142" s="155"/>
      <c r="N142" s="157"/>
      <c r="O142" s="158"/>
      <c r="P142" s="156"/>
      <c r="Q142" s="159"/>
      <c r="Y142" s="635"/>
      <c r="Z142" s="635"/>
    </row>
    <row r="143" spans="1:26" ht="15.75" thickBot="1" x14ac:dyDescent="0.3">
      <c r="A143" s="287"/>
      <c r="D143" s="725"/>
      <c r="E143" s="726"/>
      <c r="F143" s="726"/>
      <c r="G143" s="726"/>
      <c r="H143" s="119"/>
      <c r="I143" s="121"/>
      <c r="Y143" s="635"/>
      <c r="Z143" s="635"/>
    </row>
    <row r="144" spans="1:26" ht="15.75" thickBot="1" x14ac:dyDescent="0.3">
      <c r="A144" s="287"/>
      <c r="Y144" s="635"/>
      <c r="Z144" s="635"/>
    </row>
    <row r="145" spans="1:26" x14ac:dyDescent="0.25">
      <c r="A145" s="287"/>
      <c r="D145" s="727" t="s">
        <v>38</v>
      </c>
      <c r="E145" s="728"/>
      <c r="F145" s="729"/>
      <c r="G145" s="118"/>
      <c r="H145" s="116"/>
      <c r="I145" s="127" t="s">
        <v>62</v>
      </c>
      <c r="Y145" s="635"/>
      <c r="Z145" s="635"/>
    </row>
    <row r="146" spans="1:26" x14ac:dyDescent="0.25">
      <c r="A146" s="287"/>
      <c r="D146" s="112"/>
      <c r="E146" s="35"/>
      <c r="F146" s="35"/>
      <c r="G146" s="35"/>
      <c r="H146" s="34"/>
      <c r="I146" s="123" t="s">
        <v>51</v>
      </c>
      <c r="Y146" s="636"/>
      <c r="Z146" s="636"/>
    </row>
    <row r="147" spans="1:26" x14ac:dyDescent="0.25">
      <c r="A147" s="287"/>
      <c r="D147" s="710" t="s">
        <v>34</v>
      </c>
      <c r="E147" s="711"/>
      <c r="F147" s="711"/>
      <c r="G147" s="711"/>
      <c r="H147" s="125"/>
      <c r="I147" s="124"/>
      <c r="Y147" s="35" t="s">
        <v>94</v>
      </c>
      <c r="Z147" s="35">
        <f>SUM(Z146+Y146)</f>
        <v>0</v>
      </c>
    </row>
    <row r="148" spans="1:26" ht="15.75" thickBot="1" x14ac:dyDescent="0.3">
      <c r="A148" s="287"/>
      <c r="D148" s="712"/>
      <c r="E148" s="713"/>
      <c r="F148" s="713"/>
      <c r="G148" s="713"/>
      <c r="H148" s="119"/>
      <c r="I148" s="115"/>
      <c r="Y148" s="35" t="s">
        <v>124</v>
      </c>
      <c r="Z148" s="35"/>
    </row>
    <row r="149" spans="1:26" ht="15.75" thickBot="1" x14ac:dyDescent="0.3">
      <c r="A149" s="287"/>
      <c r="O149" s="675"/>
      <c r="P149" s="675"/>
      <c r="Q149" s="675"/>
      <c r="R149" s="24"/>
      <c r="Y149" s="35"/>
      <c r="Z149" s="35"/>
    </row>
    <row r="150" spans="1:26" x14ac:dyDescent="0.25">
      <c r="A150" s="287"/>
      <c r="D150" s="733" t="s">
        <v>39</v>
      </c>
      <c r="E150" s="734"/>
      <c r="F150" s="734"/>
      <c r="G150" s="735"/>
      <c r="H150" s="116"/>
      <c r="I150" s="126" t="s">
        <v>62</v>
      </c>
      <c r="O150" s="152"/>
      <c r="P150" s="153"/>
      <c r="Q150" s="153"/>
      <c r="R150" s="153"/>
      <c r="Y150" s="35"/>
      <c r="Z150" s="35"/>
    </row>
    <row r="151" spans="1:26" x14ac:dyDescent="0.25">
      <c r="A151" s="287"/>
      <c r="D151" s="112"/>
      <c r="E151" s="35"/>
      <c r="F151" s="35"/>
      <c r="G151" s="35"/>
      <c r="H151" s="34"/>
      <c r="I151" s="131" t="s">
        <v>57</v>
      </c>
      <c r="O151" s="155"/>
      <c r="P151" s="157"/>
      <c r="Q151" s="158"/>
      <c r="R151" s="158"/>
      <c r="Y151" s="35"/>
      <c r="Z151" s="35"/>
    </row>
    <row r="152" spans="1:26" x14ac:dyDescent="0.25">
      <c r="A152" s="287"/>
      <c r="D152" s="132"/>
      <c r="E152" s="133"/>
      <c r="F152" s="133"/>
      <c r="G152" s="133"/>
      <c r="H152" s="35"/>
      <c r="I152" s="128" t="s">
        <v>56</v>
      </c>
      <c r="O152" s="155"/>
      <c r="P152" s="170"/>
      <c r="Q152" s="170"/>
      <c r="R152" s="171"/>
      <c r="Y152" s="35"/>
      <c r="Z152" s="35"/>
    </row>
    <row r="153" spans="1:26" x14ac:dyDescent="0.25">
      <c r="A153" s="287"/>
      <c r="D153" s="736" t="s">
        <v>35</v>
      </c>
      <c r="E153" s="737"/>
      <c r="F153" s="737"/>
      <c r="G153" s="737"/>
      <c r="H153" s="134"/>
      <c r="I153" s="129" t="s">
        <v>55</v>
      </c>
      <c r="O153" s="152"/>
      <c r="P153" s="156"/>
      <c r="Q153" s="156"/>
      <c r="R153" s="156"/>
      <c r="Y153" s="35"/>
      <c r="Z153" s="35"/>
    </row>
    <row r="154" spans="1:26" ht="15.75" thickBot="1" x14ac:dyDescent="0.3">
      <c r="A154" s="287"/>
      <c r="D154" s="738"/>
      <c r="E154" s="739"/>
      <c r="F154" s="739"/>
      <c r="G154" s="739"/>
      <c r="H154" s="135"/>
      <c r="I154" s="130" t="s">
        <v>58</v>
      </c>
      <c r="L154" s="35"/>
      <c r="M154" s="152"/>
      <c r="N154" s="153"/>
      <c r="O154" s="153"/>
      <c r="P154" s="153"/>
      <c r="Q154" s="153"/>
      <c r="R154" s="177"/>
      <c r="Y154" s="35"/>
      <c r="Z154" s="35"/>
    </row>
    <row r="155" spans="1:26" ht="15.75" thickBot="1" x14ac:dyDescent="0.3">
      <c r="A155" s="287"/>
      <c r="L155" s="153"/>
      <c r="M155" s="155"/>
      <c r="P155" s="158"/>
      <c r="Q155" s="156"/>
      <c r="R155" s="176"/>
    </row>
    <row r="156" spans="1:26" x14ac:dyDescent="0.25">
      <c r="A156" s="287"/>
      <c r="C156" s="35"/>
      <c r="D156" s="697" t="s">
        <v>40</v>
      </c>
      <c r="E156" s="698"/>
      <c r="F156" s="699"/>
      <c r="G156" s="118"/>
      <c r="H156" s="116"/>
      <c r="I156" s="136" t="s">
        <v>62</v>
      </c>
      <c r="L156" s="158"/>
      <c r="M156" s="24"/>
      <c r="P156" s="153"/>
      <c r="Q156" s="153"/>
      <c r="R156" s="155"/>
    </row>
    <row r="157" spans="1:26" x14ac:dyDescent="0.25">
      <c r="A157" s="287"/>
      <c r="C157" s="35"/>
      <c r="D157" s="112"/>
      <c r="E157" s="17"/>
      <c r="F157" s="17"/>
      <c r="G157" s="35"/>
      <c r="H157" s="34"/>
      <c r="I157" s="137" t="s">
        <v>59</v>
      </c>
      <c r="L157" s="35"/>
      <c r="M157" s="24"/>
      <c r="N157" s="24"/>
      <c r="O157" s="155"/>
      <c r="P157" s="157"/>
      <c r="Q157" s="156"/>
      <c r="R157" s="155"/>
    </row>
    <row r="158" spans="1:26" x14ac:dyDescent="0.25">
      <c r="A158" s="287"/>
      <c r="C158" s="35"/>
      <c r="D158" s="700" t="s">
        <v>42</v>
      </c>
      <c r="E158" s="701"/>
      <c r="F158" s="701"/>
      <c r="G158" s="702"/>
      <c r="H158" s="134"/>
      <c r="I158" s="137" t="s">
        <v>60</v>
      </c>
      <c r="M158" s="155"/>
      <c r="N158" s="153"/>
      <c r="O158" s="153"/>
      <c r="P158" s="154"/>
      <c r="Q158" s="24"/>
      <c r="R158" s="24"/>
    </row>
    <row r="159" spans="1:26" ht="15.75" thickBot="1" x14ac:dyDescent="0.3">
      <c r="A159" s="287"/>
      <c r="D159" s="703"/>
      <c r="E159" s="704"/>
      <c r="F159" s="704"/>
      <c r="G159" s="705"/>
      <c r="H159" s="135"/>
      <c r="I159" s="12" t="s">
        <v>61</v>
      </c>
      <c r="M159" s="155"/>
      <c r="N159" s="157"/>
      <c r="O159" s="156"/>
      <c r="P159" s="176"/>
      <c r="Q159" s="24"/>
      <c r="R159" s="24"/>
    </row>
    <row r="160" spans="1:26" ht="15.75" thickBot="1" x14ac:dyDescent="0.3">
      <c r="A160" s="287"/>
      <c r="M160" s="24"/>
      <c r="N160" s="24"/>
      <c r="O160" s="24"/>
      <c r="P160" s="24"/>
      <c r="Q160" s="24"/>
      <c r="R160" s="24"/>
    </row>
    <row r="161" spans="1:18" x14ac:dyDescent="0.25">
      <c r="A161" s="287"/>
      <c r="D161" s="740" t="s">
        <v>41</v>
      </c>
      <c r="E161" s="741"/>
      <c r="F161" s="741"/>
      <c r="G161" s="118"/>
      <c r="H161" s="111"/>
      <c r="I161" s="138" t="s">
        <v>62</v>
      </c>
      <c r="M161" s="24"/>
      <c r="N161" s="24"/>
      <c r="O161" s="24"/>
      <c r="P161" s="24"/>
      <c r="Q161" s="24"/>
      <c r="R161" s="24"/>
    </row>
    <row r="162" spans="1:18" x14ac:dyDescent="0.25">
      <c r="A162" s="287"/>
      <c r="D162" s="112"/>
      <c r="E162" s="35"/>
      <c r="F162" s="122"/>
      <c r="G162" s="35"/>
      <c r="H162" s="35"/>
      <c r="I162" s="140" t="s">
        <v>23</v>
      </c>
      <c r="M162" s="24"/>
      <c r="N162" s="188"/>
      <c r="O162" s="188"/>
      <c r="P162" s="189"/>
      <c r="Q162" s="24"/>
      <c r="R162" s="24"/>
    </row>
    <row r="163" spans="1:18" x14ac:dyDescent="0.25">
      <c r="A163" s="287"/>
      <c r="D163" s="693" t="s">
        <v>43</v>
      </c>
      <c r="E163" s="694"/>
      <c r="F163" s="694"/>
      <c r="G163" s="694"/>
      <c r="H163" s="134"/>
      <c r="I163" s="139" t="s">
        <v>24</v>
      </c>
      <c r="L163" s="24"/>
      <c r="M163" s="186"/>
      <c r="N163" s="184"/>
      <c r="O163" s="185"/>
      <c r="P163" s="186"/>
      <c r="Q163" s="24"/>
      <c r="R163" s="24"/>
    </row>
    <row r="164" spans="1:18" ht="15.75" thickBot="1" x14ac:dyDescent="0.3">
      <c r="A164" s="287"/>
      <c r="D164" s="695"/>
      <c r="E164" s="696"/>
      <c r="F164" s="696"/>
      <c r="G164" s="696"/>
      <c r="H164" s="135"/>
      <c r="I164" s="15" t="s">
        <v>25</v>
      </c>
      <c r="L164" s="24"/>
      <c r="M164" s="186"/>
      <c r="N164" s="675"/>
      <c r="O164" s="675"/>
      <c r="P164" s="675"/>
      <c r="Q164" s="24"/>
      <c r="R164" s="35"/>
    </row>
  </sheetData>
  <mergeCells count="35">
    <mergeCell ref="D156:F156"/>
    <mergeCell ref="D158:G159"/>
    <mergeCell ref="D161:F161"/>
    <mergeCell ref="D163:G164"/>
    <mergeCell ref="N164:P164"/>
    <mergeCell ref="D153:G154"/>
    <mergeCell ref="P109:R109"/>
    <mergeCell ref="D128:F128"/>
    <mergeCell ref="D131:G132"/>
    <mergeCell ref="D134:F134"/>
    <mergeCell ref="M137:P137"/>
    <mergeCell ref="D140:G140"/>
    <mergeCell ref="D142:G143"/>
    <mergeCell ref="D145:F145"/>
    <mergeCell ref="D147:G148"/>
    <mergeCell ref="O149:Q149"/>
    <mergeCell ref="D150:G150"/>
    <mergeCell ref="D72:G72"/>
    <mergeCell ref="K72:N75"/>
    <mergeCell ref="I89:L90"/>
    <mergeCell ref="D91:F91"/>
    <mergeCell ref="D109:F109"/>
    <mergeCell ref="K109:N110"/>
    <mergeCell ref="D23:F23"/>
    <mergeCell ref="K23:N24"/>
    <mergeCell ref="D40:G40"/>
    <mergeCell ref="K40:N41"/>
    <mergeCell ref="D57:F57"/>
    <mergeCell ref="K57:N58"/>
    <mergeCell ref="E3:H3"/>
    <mergeCell ref="X6:AA8"/>
    <mergeCell ref="D7:F7"/>
    <mergeCell ref="K7:N8"/>
    <mergeCell ref="P7:R7"/>
    <mergeCell ref="H8:H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FFFF00"/>
    <pageSetUpPr fitToPage="1"/>
  </sheetPr>
  <dimension ref="A3:X173"/>
  <sheetViews>
    <sheetView zoomScale="75" zoomScaleNormal="75" workbookViewId="0">
      <selection activeCell="G119" sqref="G119"/>
    </sheetView>
  </sheetViews>
  <sheetFormatPr baseColWidth="10" defaultRowHeight="15" x14ac:dyDescent="0.25"/>
  <cols>
    <col min="1" max="1" width="11.42578125" style="287"/>
    <col min="7" max="7" width="13" customWidth="1"/>
    <col min="8" max="8" width="12.5703125" customWidth="1"/>
  </cols>
  <sheetData>
    <row r="3" spans="1:22" ht="15.75" x14ac:dyDescent="0.25">
      <c r="E3" s="671" t="s">
        <v>22</v>
      </c>
      <c r="F3" s="672"/>
      <c r="G3" s="672"/>
      <c r="H3" s="673"/>
    </row>
    <row r="5" spans="1:22" ht="15.75" thickBot="1" x14ac:dyDescent="0.3"/>
    <row r="6" spans="1:22" x14ac:dyDescent="0.25">
      <c r="C6" s="254"/>
      <c r="D6" s="255"/>
      <c r="E6" s="256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257"/>
    </row>
    <row r="7" spans="1:22" x14ac:dyDescent="0.25">
      <c r="A7" s="280" t="s">
        <v>100</v>
      </c>
      <c r="C7" s="112"/>
      <c r="D7" s="674" t="s">
        <v>65</v>
      </c>
      <c r="E7" s="674"/>
      <c r="F7" s="674"/>
      <c r="G7" s="35"/>
      <c r="H7" s="35"/>
      <c r="I7" s="35"/>
      <c r="J7" s="35"/>
      <c r="K7" s="651" t="s">
        <v>33</v>
      </c>
      <c r="L7" s="652"/>
      <c r="M7" s="652"/>
      <c r="N7" s="653"/>
      <c r="O7" s="35"/>
      <c r="P7" s="675"/>
      <c r="Q7" s="675"/>
      <c r="R7" s="675"/>
      <c r="S7" s="35"/>
      <c r="T7" s="35"/>
      <c r="U7" s="35"/>
      <c r="V7" s="26"/>
    </row>
    <row r="8" spans="1:22" x14ac:dyDescent="0.25">
      <c r="A8" s="284"/>
      <c r="B8" s="281"/>
      <c r="C8" s="112"/>
      <c r="D8" s="144"/>
      <c r="E8" s="144" t="s">
        <v>0</v>
      </c>
      <c r="F8" s="144" t="s">
        <v>1</v>
      </c>
      <c r="G8" s="145" t="s">
        <v>2</v>
      </c>
      <c r="H8" s="152"/>
      <c r="I8" s="24"/>
      <c r="J8" s="35"/>
      <c r="K8" s="654"/>
      <c r="L8" s="655"/>
      <c r="M8" s="655"/>
      <c r="N8" s="656"/>
      <c r="O8" s="35"/>
      <c r="P8" s="152"/>
      <c r="Q8" s="153"/>
      <c r="R8" s="153"/>
      <c r="S8" s="35"/>
      <c r="T8" s="35"/>
      <c r="U8" s="35"/>
      <c r="V8" s="26"/>
    </row>
    <row r="9" spans="1:22" x14ac:dyDescent="0.25">
      <c r="A9" s="285">
        <f>E9+F9+G9</f>
        <v>117</v>
      </c>
      <c r="B9" s="281"/>
      <c r="C9" s="112"/>
      <c r="D9" s="420" t="s">
        <v>44</v>
      </c>
      <c r="E9" s="68">
        <v>114</v>
      </c>
      <c r="F9" s="66">
        <v>3</v>
      </c>
      <c r="G9" s="65">
        <f>'Messung TOTAL'!G5</f>
        <v>0</v>
      </c>
      <c r="H9" s="155"/>
      <c r="I9" s="24"/>
      <c r="J9" s="35"/>
      <c r="K9" s="35"/>
      <c r="L9" s="35"/>
      <c r="M9" s="35"/>
      <c r="N9" s="35"/>
      <c r="O9" s="35"/>
      <c r="P9" s="155"/>
      <c r="Q9" s="156"/>
      <c r="R9" s="157"/>
      <c r="S9" s="35"/>
      <c r="T9" s="35"/>
      <c r="U9" s="35"/>
      <c r="V9" s="26"/>
    </row>
    <row r="10" spans="1:22" ht="15.75" thickBot="1" x14ac:dyDescent="0.3">
      <c r="A10" s="285">
        <f>E10+F10+G10</f>
        <v>117</v>
      </c>
      <c r="B10" s="281"/>
      <c r="C10" s="112"/>
      <c r="D10" s="420" t="s">
        <v>45</v>
      </c>
      <c r="E10" s="68">
        <v>102</v>
      </c>
      <c r="F10" s="66">
        <v>15</v>
      </c>
      <c r="G10" s="65">
        <f>'Messung TOTAL'!G6</f>
        <v>0</v>
      </c>
      <c r="H10" s="155"/>
      <c r="I10" s="24"/>
      <c r="J10" s="35"/>
      <c r="K10" s="35"/>
      <c r="L10" s="35"/>
      <c r="M10" s="35"/>
      <c r="N10" s="35"/>
      <c r="O10" s="35"/>
      <c r="P10" s="155"/>
      <c r="Q10" s="156"/>
      <c r="R10" s="157"/>
      <c r="S10" s="35"/>
      <c r="T10" s="35"/>
      <c r="U10" s="35"/>
      <c r="V10" s="26"/>
    </row>
    <row r="11" spans="1:22" ht="36.75" thickBot="1" x14ac:dyDescent="0.3">
      <c r="A11" s="285">
        <f>E11+F11+G11</f>
        <v>117</v>
      </c>
      <c r="B11" s="281"/>
      <c r="C11" s="112"/>
      <c r="D11" s="420" t="s">
        <v>66</v>
      </c>
      <c r="E11" s="68">
        <v>90</v>
      </c>
      <c r="F11" s="295">
        <v>20</v>
      </c>
      <c r="G11" s="297">
        <f>'Messung TOTAL'!G8</f>
        <v>7</v>
      </c>
      <c r="H11" s="298" t="s">
        <v>3</v>
      </c>
      <c r="I11" s="155"/>
      <c r="J11" s="35"/>
      <c r="K11" s="35"/>
      <c r="L11" s="35"/>
      <c r="M11" s="35"/>
      <c r="N11" s="35"/>
      <c r="O11" s="35"/>
      <c r="P11" s="155"/>
      <c r="Q11" s="153"/>
      <c r="R11" s="153"/>
      <c r="S11" s="35"/>
      <c r="T11" s="35"/>
      <c r="U11" s="35"/>
      <c r="V11" s="26"/>
    </row>
    <row r="12" spans="1:22" x14ac:dyDescent="0.25">
      <c r="A12" s="284"/>
      <c r="B12" s="281"/>
      <c r="C12" s="112"/>
      <c r="D12" s="35"/>
      <c r="E12" s="35"/>
      <c r="F12" s="35"/>
      <c r="G12" s="35"/>
      <c r="H12" s="296">
        <f>'Messung TOTAL'!E8</f>
        <v>7</v>
      </c>
      <c r="I12" s="35"/>
      <c r="J12" s="181" t="s">
        <v>85</v>
      </c>
      <c r="K12" s="196"/>
      <c r="L12" s="35"/>
      <c r="M12" s="35"/>
      <c r="N12" s="35"/>
      <c r="O12" s="35"/>
      <c r="P12" s="155"/>
      <c r="Q12" s="156"/>
      <c r="R12" s="157"/>
      <c r="S12" s="35"/>
      <c r="T12" s="35"/>
      <c r="U12" s="35"/>
      <c r="V12" s="26"/>
    </row>
    <row r="13" spans="1:22" x14ac:dyDescent="0.25">
      <c r="A13" s="285">
        <f>E13+F13+G13</f>
        <v>117</v>
      </c>
      <c r="B13" s="281"/>
      <c r="C13" s="112"/>
      <c r="D13" s="421" t="s">
        <v>67</v>
      </c>
      <c r="E13" s="194">
        <v>114</v>
      </c>
      <c r="F13" s="193">
        <f>'Messung TOTAL'!D10+'Messung TOTAL'!C10</f>
        <v>3</v>
      </c>
      <c r="G13" s="146">
        <v>0</v>
      </c>
      <c r="H13" s="35"/>
      <c r="I13" s="35"/>
      <c r="J13" s="181" t="s">
        <v>86</v>
      </c>
      <c r="K13" s="197"/>
      <c r="L13" s="35"/>
      <c r="M13" s="35"/>
      <c r="N13" s="35"/>
      <c r="O13" s="35"/>
      <c r="P13" s="155"/>
      <c r="Q13" s="153"/>
      <c r="R13" s="153"/>
      <c r="S13" s="35"/>
      <c r="T13" s="35"/>
      <c r="U13" s="35"/>
      <c r="V13" s="26"/>
    </row>
    <row r="14" spans="1:22" x14ac:dyDescent="0.25">
      <c r="A14" s="284"/>
      <c r="B14" s="281"/>
      <c r="C14" s="112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26"/>
    </row>
    <row r="15" spans="1:22" ht="24.75" thickBot="1" x14ac:dyDescent="0.3">
      <c r="A15" s="284"/>
      <c r="B15" s="281"/>
      <c r="C15" s="112"/>
      <c r="D15" s="35"/>
      <c r="E15" s="244" t="s">
        <v>0</v>
      </c>
      <c r="F15" s="244" t="s">
        <v>1</v>
      </c>
      <c r="G15" s="245" t="s">
        <v>2</v>
      </c>
      <c r="H15" s="244" t="s">
        <v>95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26"/>
    </row>
    <row r="16" spans="1:22" ht="16.5" thickTop="1" thickBot="1" x14ac:dyDescent="0.3">
      <c r="A16" s="284"/>
      <c r="B16" s="281"/>
      <c r="C16" s="112"/>
      <c r="D16" s="205" t="s">
        <v>94</v>
      </c>
      <c r="E16" s="206">
        <f>SUM(E9:E13)</f>
        <v>420</v>
      </c>
      <c r="F16" s="207">
        <f>SUM(F9:F13)</f>
        <v>41</v>
      </c>
      <c r="G16" s="208">
        <f>SUM(G9:G13)</f>
        <v>7</v>
      </c>
      <c r="H16" s="209">
        <f>H12</f>
        <v>7</v>
      </c>
      <c r="I16" s="159"/>
      <c r="J16" s="35"/>
      <c r="K16" s="35"/>
      <c r="L16" s="35"/>
      <c r="M16" s="35"/>
      <c r="N16" s="35"/>
      <c r="O16" s="35"/>
      <c r="P16" s="155"/>
      <c r="Q16" s="157"/>
      <c r="R16" s="158"/>
      <c r="S16" s="35"/>
      <c r="T16" s="35"/>
      <c r="U16" s="35"/>
      <c r="V16" s="26"/>
    </row>
    <row r="17" spans="1:22" ht="16.5" thickTop="1" thickBot="1" x14ac:dyDescent="0.3">
      <c r="A17" s="284"/>
      <c r="B17" s="281"/>
      <c r="C17" s="114"/>
      <c r="D17" s="11"/>
      <c r="E17" s="11"/>
      <c r="F17" s="258"/>
      <c r="G17" s="258"/>
      <c r="H17" s="259"/>
      <c r="I17" s="260"/>
      <c r="J17" s="11"/>
      <c r="K17" s="11"/>
      <c r="L17" s="11"/>
      <c r="M17" s="11"/>
      <c r="N17" s="11"/>
      <c r="O17" s="11"/>
      <c r="P17" s="261"/>
      <c r="Q17" s="262"/>
      <c r="R17" s="258"/>
      <c r="S17" s="11"/>
      <c r="T17" s="11"/>
      <c r="U17" s="11"/>
      <c r="V17" s="115"/>
    </row>
    <row r="18" spans="1:22" s="13" customFormat="1" x14ac:dyDescent="0.25">
      <c r="A18" s="288"/>
      <c r="B18" s="282"/>
      <c r="D18" s="199"/>
      <c r="E18" s="154"/>
      <c r="F18" s="158"/>
      <c r="G18" s="158"/>
      <c r="H18" s="156"/>
      <c r="I18" s="159"/>
      <c r="J18"/>
      <c r="P18" s="155"/>
      <c r="Q18" s="157"/>
      <c r="R18" s="158"/>
    </row>
    <row r="19" spans="1:22" x14ac:dyDescent="0.25">
      <c r="A19" s="284"/>
      <c r="B19" s="281"/>
    </row>
    <row r="20" spans="1:22" x14ac:dyDescent="0.25">
      <c r="A20" s="284"/>
      <c r="B20" s="281"/>
    </row>
    <row r="21" spans="1:22" s="13" customFormat="1" ht="15.75" thickBot="1" x14ac:dyDescent="0.3">
      <c r="A21" s="288"/>
      <c r="B21" s="282"/>
      <c r="D21" s="199"/>
      <c r="E21" s="154"/>
      <c r="F21" s="158"/>
      <c r="G21" s="158"/>
      <c r="H21" s="156"/>
      <c r="I21" s="159"/>
      <c r="P21" s="155"/>
      <c r="Q21" s="157"/>
      <c r="R21" s="158"/>
    </row>
    <row r="22" spans="1:22" x14ac:dyDescent="0.25">
      <c r="A22" s="284"/>
      <c r="B22" s="281"/>
      <c r="C22" s="254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257"/>
    </row>
    <row r="23" spans="1:22" x14ac:dyDescent="0.25">
      <c r="A23" s="284"/>
      <c r="B23" s="281"/>
      <c r="C23" s="112"/>
      <c r="D23" s="676" t="s">
        <v>64</v>
      </c>
      <c r="E23" s="676"/>
      <c r="F23" s="676"/>
      <c r="G23" s="24"/>
      <c r="H23" s="24"/>
      <c r="I23" s="24"/>
      <c r="J23" s="35"/>
      <c r="K23" s="657" t="s">
        <v>69</v>
      </c>
      <c r="L23" s="658"/>
      <c r="M23" s="658"/>
      <c r="N23" s="659"/>
      <c r="O23" s="35"/>
      <c r="P23" s="35"/>
      <c r="Q23" s="35"/>
      <c r="R23" s="35"/>
      <c r="S23" s="35"/>
      <c r="T23" s="35"/>
      <c r="U23" s="35"/>
      <c r="V23" s="26"/>
    </row>
    <row r="24" spans="1:22" ht="24" x14ac:dyDescent="0.25">
      <c r="A24" s="284"/>
      <c r="B24" s="281"/>
      <c r="C24" s="112"/>
      <c r="D24" s="75" t="s">
        <v>14</v>
      </c>
      <c r="E24" s="99" t="s">
        <v>1</v>
      </c>
      <c r="F24" s="99" t="s">
        <v>4</v>
      </c>
      <c r="G24" s="99" t="s">
        <v>5</v>
      </c>
      <c r="H24" s="99" t="s">
        <v>0</v>
      </c>
      <c r="I24" s="100" t="s">
        <v>2</v>
      </c>
      <c r="J24" s="35"/>
      <c r="K24" s="660"/>
      <c r="L24" s="661"/>
      <c r="M24" s="661"/>
      <c r="N24" s="662"/>
      <c r="O24" s="35"/>
      <c r="P24" s="35"/>
      <c r="Q24" s="35"/>
      <c r="R24" s="35"/>
      <c r="S24" s="35"/>
      <c r="T24" s="35"/>
      <c r="U24" s="35"/>
      <c r="V24" s="26"/>
    </row>
    <row r="25" spans="1:22" x14ac:dyDescent="0.25">
      <c r="A25" s="290">
        <f>E25+F25+G25+H25+I25</f>
        <v>117</v>
      </c>
      <c r="B25" s="281"/>
      <c r="C25" s="112"/>
      <c r="D25" s="422" t="s">
        <v>96</v>
      </c>
      <c r="E25" s="77">
        <f>'Messung TOTAL'!C13</f>
        <v>0</v>
      </c>
      <c r="F25" s="79">
        <f>'Messung TOTAL'!D13</f>
        <v>1</v>
      </c>
      <c r="G25" s="79">
        <v>27</v>
      </c>
      <c r="H25" s="76">
        <v>88</v>
      </c>
      <c r="I25" s="80">
        <f>'Messung TOTAL'!G13</f>
        <v>1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26"/>
    </row>
    <row r="26" spans="1:22" x14ac:dyDescent="0.25">
      <c r="A26" s="290">
        <f t="shared" ref="A26:A28" si="0">E26+F26+G26+H26+I26</f>
        <v>117</v>
      </c>
      <c r="B26" s="281"/>
      <c r="C26" s="112"/>
      <c r="D26" s="420" t="s">
        <v>97</v>
      </c>
      <c r="E26" s="74">
        <f>'Messung TOTAL'!C15</f>
        <v>0</v>
      </c>
      <c r="F26" s="81">
        <f>'Messung TOTAL'!D15</f>
        <v>2</v>
      </c>
      <c r="G26" s="81">
        <v>31</v>
      </c>
      <c r="H26" s="73">
        <v>83</v>
      </c>
      <c r="I26" s="82">
        <f>'Messung TOTAL'!G15</f>
        <v>1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26"/>
    </row>
    <row r="27" spans="1:22" x14ac:dyDescent="0.25">
      <c r="A27" s="290">
        <f t="shared" si="0"/>
        <v>117</v>
      </c>
      <c r="B27" s="281"/>
      <c r="C27" s="112"/>
      <c r="D27" s="420" t="s">
        <v>98</v>
      </c>
      <c r="E27" s="74">
        <f>'Messung TOTAL'!C16</f>
        <v>0</v>
      </c>
      <c r="F27" s="81">
        <f>'Messung TOTAL'!D16</f>
        <v>0</v>
      </c>
      <c r="G27" s="81">
        <v>20</v>
      </c>
      <c r="H27" s="73">
        <v>97</v>
      </c>
      <c r="I27" s="82">
        <f>'Messung TOTAL'!G16</f>
        <v>0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26"/>
    </row>
    <row r="28" spans="1:22" x14ac:dyDescent="0.25">
      <c r="A28" s="290">
        <f t="shared" si="0"/>
        <v>117</v>
      </c>
      <c r="B28" s="281"/>
      <c r="C28" s="112"/>
      <c r="D28" s="420" t="s">
        <v>99</v>
      </c>
      <c r="E28" s="74">
        <v>0</v>
      </c>
      <c r="F28" s="81">
        <v>5</v>
      </c>
      <c r="G28" s="81">
        <v>23</v>
      </c>
      <c r="H28" s="73">
        <v>87</v>
      </c>
      <c r="I28" s="221">
        <f>'Messung TOTAL'!G17</f>
        <v>2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26"/>
    </row>
    <row r="29" spans="1:22" x14ac:dyDescent="0.25">
      <c r="A29" s="284"/>
      <c r="B29" s="281"/>
      <c r="C29" s="112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26"/>
    </row>
    <row r="30" spans="1:22" ht="21" customHeight="1" thickBot="1" x14ac:dyDescent="0.3">
      <c r="A30" s="284"/>
      <c r="B30" s="281"/>
      <c r="C30" s="112"/>
      <c r="D30" s="35"/>
      <c r="E30" s="99" t="s">
        <v>1</v>
      </c>
      <c r="F30" s="99" t="s">
        <v>4</v>
      </c>
      <c r="G30" s="99" t="s">
        <v>5</v>
      </c>
      <c r="H30" s="99" t="s">
        <v>0</v>
      </c>
      <c r="I30" s="100" t="s">
        <v>2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26"/>
    </row>
    <row r="31" spans="1:22" s="13" customFormat="1" ht="16.5" thickTop="1" thickBot="1" x14ac:dyDescent="0.3">
      <c r="A31" s="288"/>
      <c r="B31" s="282"/>
      <c r="C31" s="263"/>
      <c r="D31" s="210" t="s">
        <v>94</v>
      </c>
      <c r="E31" s="207">
        <f>SUM(E25:E28)</f>
        <v>0</v>
      </c>
      <c r="F31" s="209">
        <f>SUM(F25:F28)</f>
        <v>8</v>
      </c>
      <c r="G31" s="209">
        <f>SUM(G25:G28)</f>
        <v>101</v>
      </c>
      <c r="H31" s="206">
        <f>SUM(H25:H28)</f>
        <v>355</v>
      </c>
      <c r="I31" s="208">
        <f>SUM(I25:I28)</f>
        <v>4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64"/>
    </row>
    <row r="32" spans="1:22" ht="15.75" thickTop="1" x14ac:dyDescent="0.25">
      <c r="A32" s="284"/>
      <c r="B32" s="281"/>
      <c r="C32" s="112"/>
      <c r="D32" s="155"/>
      <c r="E32" s="157"/>
      <c r="F32" s="158"/>
      <c r="G32" s="158"/>
      <c r="H32" s="156"/>
      <c r="I32" s="159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26"/>
    </row>
    <row r="33" spans="1:22" ht="15.75" thickBot="1" x14ac:dyDescent="0.3">
      <c r="A33" s="284"/>
      <c r="B33" s="281"/>
      <c r="C33" s="11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5"/>
    </row>
    <row r="34" spans="1:22" x14ac:dyDescent="0.25">
      <c r="A34" s="284"/>
      <c r="B34" s="281"/>
    </row>
    <row r="35" spans="1:22" x14ac:dyDescent="0.25">
      <c r="A35" s="284"/>
      <c r="B35" s="281"/>
    </row>
    <row r="36" spans="1:22" x14ac:dyDescent="0.25">
      <c r="A36" s="284"/>
      <c r="B36" s="281"/>
    </row>
    <row r="37" spans="1:22" x14ac:dyDescent="0.25">
      <c r="A37" s="284"/>
      <c r="B37" s="281"/>
    </row>
    <row r="38" spans="1:22" ht="15.75" thickBot="1" x14ac:dyDescent="0.3">
      <c r="A38" s="284"/>
      <c r="B38" s="281"/>
    </row>
    <row r="39" spans="1:22" x14ac:dyDescent="0.25">
      <c r="A39" s="284"/>
      <c r="B39" s="281"/>
      <c r="C39" s="254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257"/>
    </row>
    <row r="40" spans="1:22" x14ac:dyDescent="0.25">
      <c r="A40" s="284"/>
      <c r="B40" s="281"/>
      <c r="C40" s="112"/>
      <c r="D40" s="677" t="s">
        <v>37</v>
      </c>
      <c r="E40" s="677"/>
      <c r="F40" s="677"/>
      <c r="G40" s="677"/>
      <c r="H40" s="24"/>
      <c r="I40" s="24"/>
      <c r="J40" s="35"/>
      <c r="K40" s="663" t="s">
        <v>36</v>
      </c>
      <c r="L40" s="663"/>
      <c r="M40" s="663"/>
      <c r="N40" s="663"/>
      <c r="O40" s="35"/>
      <c r="P40" s="35"/>
      <c r="Q40" s="35"/>
      <c r="R40" s="35"/>
      <c r="S40" s="35"/>
      <c r="T40" s="35"/>
      <c r="U40" s="35"/>
      <c r="V40" s="26"/>
    </row>
    <row r="41" spans="1:22" ht="24" x14ac:dyDescent="0.25">
      <c r="A41" s="284"/>
      <c r="B41" s="281"/>
      <c r="C41" s="112"/>
      <c r="D41" s="61" t="s">
        <v>14</v>
      </c>
      <c r="E41" s="95" t="s">
        <v>1</v>
      </c>
      <c r="F41" s="96" t="s">
        <v>4</v>
      </c>
      <c r="G41" s="96" t="s">
        <v>5</v>
      </c>
      <c r="H41" s="97" t="s">
        <v>0</v>
      </c>
      <c r="I41" s="98" t="s">
        <v>2</v>
      </c>
      <c r="J41" s="35"/>
      <c r="K41" s="663"/>
      <c r="L41" s="663"/>
      <c r="M41" s="663"/>
      <c r="N41" s="663"/>
      <c r="O41" s="35"/>
      <c r="P41" s="35"/>
      <c r="Q41" s="35"/>
      <c r="R41" s="35"/>
      <c r="S41" s="35"/>
      <c r="T41" s="35"/>
      <c r="U41" s="35"/>
      <c r="V41" s="26"/>
    </row>
    <row r="42" spans="1:22" x14ac:dyDescent="0.25">
      <c r="A42" s="291">
        <f>E42+F42+G42+H42+I42</f>
        <v>117</v>
      </c>
      <c r="B42" s="281"/>
      <c r="C42" s="112"/>
      <c r="D42" s="423" t="s">
        <v>48</v>
      </c>
      <c r="E42" s="219">
        <f>'Messung TOTAL'!C11</f>
        <v>1</v>
      </c>
      <c r="F42" s="203">
        <v>3</v>
      </c>
      <c r="G42" s="203">
        <v>41</v>
      </c>
      <c r="H42" s="385">
        <v>72</v>
      </c>
      <c r="I42" s="60">
        <f>'Messung TOTAL'!G11</f>
        <v>0</v>
      </c>
      <c r="J42" s="53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26"/>
    </row>
    <row r="43" spans="1:22" x14ac:dyDescent="0.25">
      <c r="A43" s="291">
        <f>E43+F43+G43+H43+I43</f>
        <v>117</v>
      </c>
      <c r="B43" s="281"/>
      <c r="C43" s="112"/>
      <c r="D43" s="424" t="s">
        <v>49</v>
      </c>
      <c r="E43" s="63">
        <v>12</v>
      </c>
      <c r="F43" s="62">
        <v>8</v>
      </c>
      <c r="G43" s="62">
        <v>62</v>
      </c>
      <c r="H43" s="58">
        <v>35</v>
      </c>
      <c r="I43" s="384">
        <f>'Messung TOTAL'!G12</f>
        <v>0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26"/>
    </row>
    <row r="44" spans="1:22" x14ac:dyDescent="0.25">
      <c r="A44" s="284"/>
      <c r="B44" s="281"/>
      <c r="C44" s="112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26"/>
    </row>
    <row r="45" spans="1:22" ht="24.75" thickBot="1" x14ac:dyDescent="0.3">
      <c r="A45" s="284"/>
      <c r="B45" s="281"/>
      <c r="C45" s="112"/>
      <c r="D45" s="35"/>
      <c r="E45" s="253" t="s">
        <v>1</v>
      </c>
      <c r="F45" s="240" t="s">
        <v>4</v>
      </c>
      <c r="G45" s="243" t="s">
        <v>5</v>
      </c>
      <c r="H45" s="241" t="s">
        <v>0</v>
      </c>
      <c r="I45" s="242" t="s">
        <v>2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26"/>
    </row>
    <row r="46" spans="1:22" ht="16.5" thickTop="1" thickBot="1" x14ac:dyDescent="0.3">
      <c r="A46" s="284"/>
      <c r="B46" s="281"/>
      <c r="C46" s="112"/>
      <c r="D46" s="210" t="s">
        <v>94</v>
      </c>
      <c r="E46" s="246">
        <f>SUM(E42:E43)</f>
        <v>13</v>
      </c>
      <c r="F46" s="209">
        <f>SUM(F42:F43)</f>
        <v>11</v>
      </c>
      <c r="G46" s="209">
        <f>SUM(G42:G43)</f>
        <v>103</v>
      </c>
      <c r="H46" s="206">
        <f>SUM(H42:H43)</f>
        <v>107</v>
      </c>
      <c r="I46" s="208">
        <f>SUM(I42:I43)</f>
        <v>0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26"/>
    </row>
    <row r="47" spans="1:22" ht="15.75" thickTop="1" x14ac:dyDescent="0.25">
      <c r="A47" s="284"/>
      <c r="B47" s="281"/>
      <c r="C47" s="112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26"/>
    </row>
    <row r="48" spans="1:22" x14ac:dyDescent="0.25">
      <c r="A48" s="284"/>
      <c r="B48" s="281"/>
      <c r="C48" s="112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26"/>
    </row>
    <row r="49" spans="1:22" x14ac:dyDescent="0.25">
      <c r="A49" s="284"/>
      <c r="B49" s="281"/>
      <c r="C49" s="112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26"/>
    </row>
    <row r="50" spans="1:22" x14ac:dyDescent="0.25">
      <c r="A50" s="284"/>
      <c r="B50" s="281"/>
      <c r="C50" s="112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26"/>
    </row>
    <row r="51" spans="1:22" ht="15.75" thickBot="1" x14ac:dyDescent="0.3">
      <c r="A51" s="284"/>
      <c r="B51" s="281"/>
      <c r="C51" s="114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5"/>
    </row>
    <row r="52" spans="1:22" x14ac:dyDescent="0.25">
      <c r="A52" s="284"/>
      <c r="B52" s="281"/>
      <c r="D52" s="155"/>
      <c r="E52" s="157"/>
      <c r="F52" s="158"/>
      <c r="G52" s="158"/>
      <c r="H52" s="156"/>
      <c r="I52" s="159"/>
    </row>
    <row r="53" spans="1:22" x14ac:dyDescent="0.25">
      <c r="A53" s="284"/>
      <c r="B53" s="281"/>
      <c r="D53" s="155"/>
      <c r="E53" s="157"/>
      <c r="F53" s="158"/>
      <c r="G53" s="158"/>
      <c r="H53" s="156"/>
      <c r="I53" s="159"/>
    </row>
    <row r="54" spans="1:22" ht="15.75" thickBot="1" x14ac:dyDescent="0.3">
      <c r="A54" s="284"/>
      <c r="B54" s="281"/>
      <c r="C54" s="35"/>
      <c r="D54" s="155"/>
      <c r="E54" s="157"/>
      <c r="F54" s="158"/>
      <c r="G54" s="158"/>
      <c r="H54" s="156"/>
      <c r="I54" s="159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x14ac:dyDescent="0.25">
      <c r="A55" s="284"/>
      <c r="B55" s="281"/>
      <c r="C55" s="254"/>
      <c r="D55" s="266"/>
      <c r="E55" s="267"/>
      <c r="F55" s="268"/>
      <c r="G55" s="268"/>
      <c r="H55" s="269"/>
      <c r="I55" s="270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257"/>
    </row>
    <row r="56" spans="1:22" x14ac:dyDescent="0.25">
      <c r="A56" s="284"/>
      <c r="B56" s="281"/>
      <c r="C56" s="112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26"/>
    </row>
    <row r="57" spans="1:22" ht="15" customHeight="1" thickBot="1" x14ac:dyDescent="0.3">
      <c r="A57" s="284"/>
      <c r="B57" s="281"/>
      <c r="C57" s="112"/>
      <c r="D57" s="678" t="s">
        <v>38</v>
      </c>
      <c r="E57" s="679"/>
      <c r="F57" s="680"/>
      <c r="G57" s="35"/>
      <c r="H57" s="35"/>
      <c r="I57" s="35"/>
      <c r="J57" s="35"/>
      <c r="K57" s="687" t="s">
        <v>34</v>
      </c>
      <c r="L57" s="688"/>
      <c r="M57" s="688"/>
      <c r="N57" s="689"/>
      <c r="O57" s="265"/>
      <c r="P57" s="265"/>
      <c r="Q57" s="35"/>
      <c r="R57" s="35"/>
      <c r="S57" s="35"/>
      <c r="T57" s="35"/>
      <c r="U57" s="35"/>
      <c r="V57" s="26"/>
    </row>
    <row r="58" spans="1:22" ht="24.75" thickTop="1" x14ac:dyDescent="0.25">
      <c r="A58" s="284"/>
      <c r="B58" s="281"/>
      <c r="C58" s="271"/>
      <c r="D58" s="218" t="s">
        <v>14</v>
      </c>
      <c r="E58" s="214" t="s">
        <v>1</v>
      </c>
      <c r="F58" s="214" t="s">
        <v>4</v>
      </c>
      <c r="G58" s="215" t="s">
        <v>5</v>
      </c>
      <c r="H58" s="216" t="s">
        <v>0</v>
      </c>
      <c r="I58" s="217" t="s">
        <v>2</v>
      </c>
      <c r="J58" s="35"/>
      <c r="K58" s="690"/>
      <c r="L58" s="691"/>
      <c r="M58" s="691"/>
      <c r="N58" s="692"/>
      <c r="O58" s="35"/>
      <c r="P58" s="35"/>
      <c r="Q58" s="35"/>
      <c r="R58" s="35"/>
      <c r="S58" s="35"/>
      <c r="T58" s="35"/>
      <c r="U58" s="35"/>
      <c r="V58" s="26"/>
    </row>
    <row r="59" spans="1:22" x14ac:dyDescent="0.25">
      <c r="A59" s="292">
        <f>E59+F59+G59+H59+I59</f>
        <v>117</v>
      </c>
      <c r="B59" s="281"/>
      <c r="C59" s="112"/>
      <c r="D59" s="424" t="s">
        <v>51</v>
      </c>
      <c r="E59" s="220">
        <f>'Messung TOTAL'!C14</f>
        <v>0</v>
      </c>
      <c r="F59" s="52">
        <f>'Messung TOTAL'!D14</f>
        <v>3</v>
      </c>
      <c r="G59" s="52">
        <v>33</v>
      </c>
      <c r="H59" s="54">
        <v>81</v>
      </c>
      <c r="I59" s="386">
        <f>'Messung TOTAL'!G14</f>
        <v>0</v>
      </c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26"/>
    </row>
    <row r="60" spans="1:22" x14ac:dyDescent="0.25">
      <c r="A60" s="284"/>
      <c r="B60" s="281"/>
      <c r="C60" s="112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26"/>
    </row>
    <row r="61" spans="1:22" ht="20.25" customHeight="1" thickBot="1" x14ac:dyDescent="0.3">
      <c r="A61" s="284"/>
      <c r="B61" s="281"/>
      <c r="C61" s="112"/>
      <c r="D61" s="35"/>
      <c r="E61" s="236" t="s">
        <v>1</v>
      </c>
      <c r="F61" s="236" t="s">
        <v>4</v>
      </c>
      <c r="G61" s="237" t="s">
        <v>5</v>
      </c>
      <c r="H61" s="238" t="s">
        <v>0</v>
      </c>
      <c r="I61" s="239" t="s">
        <v>2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26"/>
    </row>
    <row r="62" spans="1:22" ht="16.5" thickTop="1" thickBot="1" x14ac:dyDescent="0.3">
      <c r="A62" s="284"/>
      <c r="B62" s="281"/>
      <c r="C62" s="112"/>
      <c r="D62" s="210" t="s">
        <v>94</v>
      </c>
      <c r="E62" s="207">
        <v>0</v>
      </c>
      <c r="F62" s="209">
        <v>1</v>
      </c>
      <c r="G62" s="209">
        <v>21</v>
      </c>
      <c r="H62" s="206">
        <v>56</v>
      </c>
      <c r="I62" s="208">
        <v>0</v>
      </c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26"/>
    </row>
    <row r="63" spans="1:22" ht="15.75" thickTop="1" x14ac:dyDescent="0.25">
      <c r="A63" s="284"/>
      <c r="B63" s="281"/>
      <c r="C63" s="112"/>
      <c r="D63" s="155"/>
      <c r="E63" s="157"/>
      <c r="F63" s="158"/>
      <c r="G63" s="158"/>
      <c r="H63" s="156"/>
      <c r="I63" s="159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26"/>
    </row>
    <row r="64" spans="1:22" x14ac:dyDescent="0.25">
      <c r="A64" s="284"/>
      <c r="B64" s="281"/>
      <c r="C64" s="112"/>
      <c r="D64" s="155"/>
      <c r="E64" s="157"/>
      <c r="F64" s="158"/>
      <c r="G64" s="158"/>
      <c r="H64" s="156"/>
      <c r="I64" s="159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26"/>
    </row>
    <row r="65" spans="1:22" x14ac:dyDescent="0.25">
      <c r="A65" s="284"/>
      <c r="B65" s="281"/>
      <c r="C65" s="112"/>
      <c r="D65" s="155"/>
      <c r="E65" s="157"/>
      <c r="F65" s="158"/>
      <c r="G65" s="158"/>
      <c r="H65" s="156"/>
      <c r="I65" s="159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26"/>
    </row>
    <row r="66" spans="1:22" x14ac:dyDescent="0.25">
      <c r="A66" s="284"/>
      <c r="B66" s="281"/>
      <c r="C66" s="112"/>
      <c r="D66" s="155"/>
      <c r="E66" s="157"/>
      <c r="F66" s="158"/>
      <c r="G66" s="158"/>
      <c r="H66" s="156"/>
      <c r="I66" s="159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26"/>
    </row>
    <row r="67" spans="1:22" ht="15.75" thickBot="1" x14ac:dyDescent="0.3">
      <c r="A67" s="284"/>
      <c r="B67" s="281"/>
      <c r="C67" s="114"/>
      <c r="D67" s="261"/>
      <c r="E67" s="262"/>
      <c r="F67" s="258"/>
      <c r="G67" s="258"/>
      <c r="H67" s="259"/>
      <c r="I67" s="260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5"/>
    </row>
    <row r="68" spans="1:22" x14ac:dyDescent="0.25">
      <c r="A68" s="284"/>
      <c r="B68" s="281"/>
      <c r="C68" s="35"/>
      <c r="D68" s="155"/>
      <c r="E68" s="157"/>
      <c r="F68" s="158"/>
      <c r="G68" s="158"/>
      <c r="H68" s="156"/>
      <c r="I68" s="159"/>
      <c r="J68" s="35"/>
    </row>
    <row r="69" spans="1:22" x14ac:dyDescent="0.25">
      <c r="A69" s="284"/>
      <c r="B69" s="281"/>
      <c r="C69" s="35"/>
      <c r="D69" s="155"/>
      <c r="E69" s="157"/>
      <c r="F69" s="158"/>
      <c r="G69" s="158"/>
      <c r="H69" s="156"/>
      <c r="I69" s="159"/>
      <c r="J69" s="35"/>
    </row>
    <row r="70" spans="1:22" ht="15.75" thickBot="1" x14ac:dyDescent="0.3">
      <c r="A70" s="284"/>
      <c r="B70" s="281"/>
      <c r="C70" s="35"/>
      <c r="D70" s="155"/>
      <c r="E70" s="157"/>
      <c r="F70" s="158"/>
      <c r="G70" s="158"/>
      <c r="H70" s="156"/>
      <c r="I70" s="159"/>
      <c r="J70" s="35"/>
    </row>
    <row r="71" spans="1:22" x14ac:dyDescent="0.25">
      <c r="A71" s="284"/>
      <c r="B71" s="281"/>
      <c r="C71" s="254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257"/>
    </row>
    <row r="72" spans="1:22" x14ac:dyDescent="0.25">
      <c r="A72" s="284"/>
      <c r="B72" s="281"/>
      <c r="C72" s="112"/>
      <c r="D72" s="681" t="s">
        <v>39</v>
      </c>
      <c r="E72" s="682"/>
      <c r="F72" s="682"/>
      <c r="G72" s="683"/>
      <c r="H72" s="35"/>
      <c r="I72" s="35"/>
      <c r="J72" s="35"/>
      <c r="K72" s="665" t="s">
        <v>35</v>
      </c>
      <c r="L72" s="666"/>
      <c r="M72" s="666"/>
      <c r="N72" s="667"/>
      <c r="O72" s="35"/>
      <c r="P72" s="35"/>
      <c r="Q72" s="35"/>
      <c r="R72" s="35"/>
      <c r="S72" s="35"/>
      <c r="T72" s="35"/>
      <c r="U72" s="35"/>
      <c r="V72" s="26"/>
    </row>
    <row r="73" spans="1:22" x14ac:dyDescent="0.25">
      <c r="A73" s="284"/>
      <c r="B73" s="281"/>
      <c r="C73" s="112"/>
      <c r="D73" s="36" t="s">
        <v>14</v>
      </c>
      <c r="E73" s="92" t="s">
        <v>1</v>
      </c>
      <c r="F73" s="93" t="s">
        <v>6</v>
      </c>
      <c r="G73" s="94" t="s">
        <v>0</v>
      </c>
      <c r="H73" s="161" t="s">
        <v>2</v>
      </c>
      <c r="I73" s="154"/>
      <c r="J73" s="35"/>
      <c r="K73" s="684"/>
      <c r="L73" s="685"/>
      <c r="M73" s="685"/>
      <c r="N73" s="686"/>
      <c r="O73" s="35"/>
      <c r="P73" s="35"/>
      <c r="Q73" s="35"/>
      <c r="R73" s="35"/>
      <c r="S73" s="35"/>
      <c r="T73" s="35"/>
      <c r="U73" s="35"/>
      <c r="V73" s="26"/>
    </row>
    <row r="74" spans="1:22" x14ac:dyDescent="0.25">
      <c r="A74" s="293">
        <f>E74+F74+G74+H74</f>
        <v>117</v>
      </c>
      <c r="B74" s="281"/>
      <c r="C74" s="271"/>
      <c r="D74" s="420" t="s">
        <v>57</v>
      </c>
      <c r="E74" s="39">
        <v>10</v>
      </c>
      <c r="F74" s="222">
        <f>'Messung TOTAL'!D19</f>
        <v>6</v>
      </c>
      <c r="G74" s="41">
        <v>99</v>
      </c>
      <c r="H74" s="48">
        <v>2</v>
      </c>
      <c r="I74" s="159"/>
      <c r="J74" s="35"/>
      <c r="K74" s="684"/>
      <c r="L74" s="685"/>
      <c r="M74" s="685"/>
      <c r="N74" s="686"/>
      <c r="O74" s="35"/>
      <c r="P74" s="35"/>
      <c r="Q74" s="35"/>
      <c r="R74" s="35"/>
      <c r="S74" s="35"/>
      <c r="T74" s="35"/>
      <c r="U74" s="35"/>
      <c r="V74" s="26"/>
    </row>
    <row r="75" spans="1:22" x14ac:dyDescent="0.25">
      <c r="A75" s="293">
        <f t="shared" ref="A75:A77" si="1">E75+F75+G75+H75</f>
        <v>117</v>
      </c>
      <c r="B75" s="281"/>
      <c r="C75" s="112"/>
      <c r="D75" s="422" t="s">
        <v>56</v>
      </c>
      <c r="E75" s="42">
        <f>'Messung TOTAL'!C20</f>
        <v>8</v>
      </c>
      <c r="F75" s="387">
        <f>'Messung TOTAL'!D20</f>
        <v>5</v>
      </c>
      <c r="G75" s="44">
        <v>99</v>
      </c>
      <c r="H75" s="49">
        <f>'Messung TOTAL'!G20</f>
        <v>5</v>
      </c>
      <c r="I75" s="159"/>
      <c r="J75" s="35"/>
      <c r="K75" s="668"/>
      <c r="L75" s="669"/>
      <c r="M75" s="669"/>
      <c r="N75" s="670"/>
      <c r="O75" s="35"/>
      <c r="P75" s="35"/>
      <c r="Q75" s="35"/>
      <c r="R75" s="35"/>
      <c r="S75" s="35"/>
      <c r="T75" s="35"/>
      <c r="U75" s="35"/>
      <c r="V75" s="26"/>
    </row>
    <row r="76" spans="1:22" x14ac:dyDescent="0.25">
      <c r="A76" s="293">
        <f>E76+F76+G76+H76</f>
        <v>117</v>
      </c>
      <c r="B76" s="281"/>
      <c r="C76" s="112"/>
      <c r="D76" s="425" t="s">
        <v>55</v>
      </c>
      <c r="E76" s="45">
        <v>47</v>
      </c>
      <c r="F76" s="389">
        <f>'Messung TOTAL'!D21</f>
        <v>0</v>
      </c>
      <c r="G76" s="47">
        <v>62</v>
      </c>
      <c r="H76" s="388">
        <f>'Messung TOTAL'!G21</f>
        <v>8</v>
      </c>
      <c r="I76" s="15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26"/>
    </row>
    <row r="77" spans="1:22" x14ac:dyDescent="0.25">
      <c r="A77" s="293">
        <f t="shared" si="1"/>
        <v>117</v>
      </c>
      <c r="B77" s="281"/>
      <c r="C77" s="112"/>
      <c r="D77" s="420" t="s">
        <v>58</v>
      </c>
      <c r="E77" s="39">
        <v>14</v>
      </c>
      <c r="F77" s="222">
        <f>'Messung TOTAL'!D22</f>
        <v>0</v>
      </c>
      <c r="G77" s="41">
        <v>96</v>
      </c>
      <c r="H77" s="48">
        <f>'Messung TOTAL'!G22</f>
        <v>7</v>
      </c>
      <c r="I77" s="159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26"/>
    </row>
    <row r="78" spans="1:22" x14ac:dyDescent="0.25">
      <c r="A78" s="284"/>
      <c r="B78" s="281"/>
      <c r="C78" s="112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26"/>
    </row>
    <row r="79" spans="1:22" ht="15.75" thickBot="1" x14ac:dyDescent="0.3">
      <c r="A79" s="284"/>
      <c r="B79" s="281"/>
      <c r="C79" s="112"/>
      <c r="D79" s="35"/>
      <c r="E79" s="234" t="s">
        <v>1</v>
      </c>
      <c r="F79" s="234" t="s">
        <v>6</v>
      </c>
      <c r="G79" s="234" t="s">
        <v>0</v>
      </c>
      <c r="H79" s="235" t="s">
        <v>2</v>
      </c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26"/>
    </row>
    <row r="80" spans="1:22" ht="16.5" thickTop="1" thickBot="1" x14ac:dyDescent="0.3">
      <c r="A80" s="284"/>
      <c r="B80" s="281"/>
      <c r="C80" s="112"/>
      <c r="D80" s="302" t="s">
        <v>94</v>
      </c>
      <c r="E80" s="303">
        <f>SUM(E74:E77)</f>
        <v>79</v>
      </c>
      <c r="F80" s="301">
        <f>SUM(F74:F77)</f>
        <v>11</v>
      </c>
      <c r="G80" s="300">
        <f>SUM(G74:G77)</f>
        <v>356</v>
      </c>
      <c r="H80" s="208">
        <f>SUM(H74:H77)</f>
        <v>22</v>
      </c>
      <c r="I80" s="159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26"/>
    </row>
    <row r="81" spans="1:24" ht="15.75" thickTop="1" x14ac:dyDescent="0.25">
      <c r="A81" s="284"/>
      <c r="B81" s="281"/>
      <c r="C81" s="112"/>
      <c r="D81" s="155"/>
      <c r="E81" s="157"/>
      <c r="F81" s="158"/>
      <c r="G81" s="156"/>
      <c r="H81" s="159"/>
      <c r="I81" s="159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26"/>
    </row>
    <row r="82" spans="1:24" x14ac:dyDescent="0.25">
      <c r="A82" s="284"/>
      <c r="B82" s="281"/>
      <c r="C82" s="112"/>
      <c r="D82" s="155"/>
      <c r="E82" s="157"/>
      <c r="F82" s="158"/>
      <c r="G82" s="156"/>
      <c r="H82" s="159"/>
      <c r="I82" s="159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26"/>
    </row>
    <row r="83" spans="1:24" x14ac:dyDescent="0.25">
      <c r="A83" s="284"/>
      <c r="B83" s="281"/>
      <c r="C83" s="112"/>
      <c r="D83" s="155"/>
      <c r="E83" s="157"/>
      <c r="F83" s="158"/>
      <c r="G83" s="156"/>
      <c r="H83" s="159"/>
      <c r="I83" s="159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26"/>
    </row>
    <row r="84" spans="1:24" ht="14.25" customHeight="1" x14ac:dyDescent="0.25">
      <c r="A84" s="284"/>
      <c r="B84" s="281"/>
      <c r="C84" s="112"/>
      <c r="D84" s="152"/>
      <c r="E84" s="152"/>
      <c r="F84" s="152"/>
      <c r="G84" s="152"/>
      <c r="H84" s="159"/>
      <c r="I84" s="159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26"/>
    </row>
    <row r="85" spans="1:24" ht="15.75" thickBot="1" x14ac:dyDescent="0.3">
      <c r="A85" s="284"/>
      <c r="B85" s="281"/>
      <c r="C85" s="114"/>
      <c r="D85" s="261"/>
      <c r="E85" s="262"/>
      <c r="F85" s="258"/>
      <c r="G85" s="259"/>
      <c r="H85" s="260"/>
      <c r="I85" s="260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5"/>
    </row>
    <row r="86" spans="1:24" ht="15.75" thickBot="1" x14ac:dyDescent="0.3">
      <c r="A86" s="284"/>
      <c r="B86" s="281"/>
      <c r="D86" s="155"/>
      <c r="E86" s="157"/>
      <c r="F86" s="158"/>
      <c r="G86" s="156"/>
      <c r="H86" s="159"/>
      <c r="I86" s="159"/>
    </row>
    <row r="87" spans="1:24" x14ac:dyDescent="0.25">
      <c r="A87" s="289"/>
      <c r="B87" s="283"/>
      <c r="C87" s="254"/>
      <c r="D87" s="266"/>
      <c r="E87" s="267"/>
      <c r="F87" s="268"/>
      <c r="G87" s="269"/>
      <c r="H87" s="270"/>
      <c r="I87" s="270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57"/>
    </row>
    <row r="88" spans="1:24" x14ac:dyDescent="0.25">
      <c r="A88" s="289"/>
      <c r="B88" s="283"/>
      <c r="C88" s="112"/>
      <c r="D88" s="155"/>
      <c r="E88" s="157"/>
      <c r="F88" s="158"/>
      <c r="G88" s="156"/>
      <c r="H88" s="159"/>
      <c r="I88" s="159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26"/>
    </row>
    <row r="89" spans="1:24" x14ac:dyDescent="0.25">
      <c r="A89" s="289"/>
      <c r="B89" s="283"/>
      <c r="C89" s="112"/>
      <c r="D89" s="155"/>
      <c r="E89" s="157"/>
      <c r="F89" s="158"/>
      <c r="G89" s="156"/>
      <c r="H89" s="159"/>
      <c r="I89" s="639" t="s">
        <v>42</v>
      </c>
      <c r="J89" s="640"/>
      <c r="K89" s="640"/>
      <c r="L89" s="641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26"/>
    </row>
    <row r="90" spans="1:24" x14ac:dyDescent="0.25">
      <c r="A90" s="289"/>
      <c r="B90" s="283"/>
      <c r="C90" s="112"/>
      <c r="D90" s="155"/>
      <c r="E90" s="157"/>
      <c r="F90" s="158"/>
      <c r="G90" s="156"/>
      <c r="H90" s="159"/>
      <c r="I90" s="642"/>
      <c r="J90" s="643"/>
      <c r="K90" s="643"/>
      <c r="L90" s="644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26"/>
    </row>
    <row r="91" spans="1:24" x14ac:dyDescent="0.25">
      <c r="A91" s="289"/>
      <c r="B91" s="283"/>
      <c r="C91" s="112"/>
      <c r="D91" s="706" t="s">
        <v>40</v>
      </c>
      <c r="E91" s="706"/>
      <c r="F91" s="706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26"/>
    </row>
    <row r="92" spans="1:24" x14ac:dyDescent="0.25">
      <c r="A92" s="289"/>
      <c r="B92" s="283"/>
      <c r="C92" s="112"/>
      <c r="D92" s="173"/>
      <c r="E92" s="174" t="s">
        <v>0</v>
      </c>
      <c r="F92" s="174" t="s">
        <v>1</v>
      </c>
      <c r="G92" s="175" t="s">
        <v>2</v>
      </c>
      <c r="H92" s="35"/>
      <c r="I92" s="181" t="s">
        <v>83</v>
      </c>
      <c r="J92" s="277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26"/>
    </row>
    <row r="93" spans="1:24" x14ac:dyDescent="0.25">
      <c r="A93" s="286">
        <f>E93+F93+G93</f>
        <v>117</v>
      </c>
      <c r="B93" s="283"/>
      <c r="C93" s="112"/>
      <c r="D93" s="421" t="s">
        <v>59</v>
      </c>
      <c r="E93" s="390">
        <v>103</v>
      </c>
      <c r="F93" s="391">
        <v>10</v>
      </c>
      <c r="G93" s="392">
        <v>4</v>
      </c>
      <c r="H93" s="35"/>
      <c r="I93" s="181" t="s">
        <v>84</v>
      </c>
      <c r="J93" s="278"/>
      <c r="K93" s="187"/>
      <c r="L93" s="187"/>
      <c r="M93" s="187"/>
      <c r="N93" s="187"/>
      <c r="O93" s="35"/>
      <c r="P93" s="35"/>
      <c r="Q93" s="35"/>
      <c r="R93" s="35"/>
      <c r="S93" s="35"/>
      <c r="T93" s="35"/>
      <c r="U93" s="35"/>
      <c r="V93" s="35"/>
      <c r="W93" s="35"/>
      <c r="X93" s="26"/>
    </row>
    <row r="94" spans="1:24" x14ac:dyDescent="0.25">
      <c r="A94" s="286">
        <f>E94+F94+G94</f>
        <v>117</v>
      </c>
      <c r="B94" s="283"/>
      <c r="C94" s="112"/>
      <c r="D94" s="421" t="s">
        <v>61</v>
      </c>
      <c r="E94" s="390">
        <v>111</v>
      </c>
      <c r="F94" s="391">
        <v>1</v>
      </c>
      <c r="G94" s="392">
        <v>5</v>
      </c>
      <c r="H94" s="35"/>
      <c r="I94" s="35"/>
      <c r="J94" s="35"/>
      <c r="K94" s="35"/>
      <c r="L94" s="228"/>
      <c r="M94" s="186"/>
      <c r="N94" s="187"/>
      <c r="O94" s="35"/>
      <c r="P94" s="35"/>
      <c r="Q94" s="35"/>
      <c r="R94" s="35"/>
      <c r="S94" s="35"/>
      <c r="T94" s="35"/>
      <c r="U94" s="35"/>
      <c r="V94" s="35"/>
      <c r="W94" s="35"/>
      <c r="X94" s="26"/>
    </row>
    <row r="95" spans="1:24" x14ac:dyDescent="0.25">
      <c r="A95" s="289"/>
      <c r="B95" s="283"/>
      <c r="C95" s="112"/>
      <c r="D95" s="35"/>
      <c r="E95" s="35"/>
      <c r="F95" s="35"/>
      <c r="G95" s="35"/>
      <c r="H95" s="35"/>
      <c r="I95" s="35"/>
      <c r="J95" s="35"/>
      <c r="K95" s="35"/>
      <c r="L95" s="24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26"/>
    </row>
    <row r="96" spans="1:24" ht="15.75" customHeight="1" thickBot="1" x14ac:dyDescent="0.3">
      <c r="A96" s="289"/>
      <c r="B96" s="283"/>
      <c r="C96" s="112"/>
      <c r="D96" s="35"/>
      <c r="E96" s="229" t="s">
        <v>0</v>
      </c>
      <c r="F96" s="229" t="s">
        <v>1</v>
      </c>
      <c r="G96" s="230" t="s">
        <v>2</v>
      </c>
      <c r="H96" s="35"/>
      <c r="I96" s="35"/>
      <c r="J96" s="35"/>
      <c r="K96" s="35"/>
      <c r="L96" s="24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26"/>
    </row>
    <row r="97" spans="1:24" ht="16.5" thickTop="1" thickBot="1" x14ac:dyDescent="0.3">
      <c r="A97" s="289"/>
      <c r="B97" s="283"/>
      <c r="C97" s="112"/>
      <c r="D97" s="205" t="s">
        <v>94</v>
      </c>
      <c r="E97" s="206">
        <f>SUM(E93:E94)</f>
        <v>214</v>
      </c>
      <c r="F97" s="207">
        <f>SUM(F93:F94)</f>
        <v>11</v>
      </c>
      <c r="G97" s="205">
        <f>SUM(G93:G94)</f>
        <v>9</v>
      </c>
      <c r="H97" s="35"/>
      <c r="I97" s="35"/>
      <c r="J97" s="35"/>
      <c r="K97" s="35"/>
      <c r="L97" s="228"/>
      <c r="M97" s="186"/>
      <c r="N97" s="187"/>
      <c r="O97" s="35"/>
      <c r="P97" s="35"/>
      <c r="Q97" s="35"/>
      <c r="R97" s="35"/>
      <c r="S97" s="35"/>
      <c r="T97" s="35"/>
      <c r="U97" s="35"/>
      <c r="V97" s="35"/>
      <c r="W97" s="35"/>
      <c r="X97" s="26"/>
    </row>
    <row r="98" spans="1:24" ht="15.75" thickTop="1" x14ac:dyDescent="0.25">
      <c r="A98" s="289"/>
      <c r="B98" s="283"/>
      <c r="C98" s="112"/>
      <c r="D98" s="35"/>
      <c r="E98" s="35"/>
      <c r="F98" s="35"/>
      <c r="G98" s="35"/>
      <c r="H98" s="17"/>
      <c r="I98" s="17"/>
      <c r="J98" s="17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26"/>
    </row>
    <row r="99" spans="1:24" ht="38.25" x14ac:dyDescent="0.25">
      <c r="A99" s="289"/>
      <c r="B99" s="283"/>
      <c r="C99" s="112"/>
      <c r="D99" s="426" t="s">
        <v>60</v>
      </c>
      <c r="E99" s="169" t="s">
        <v>81</v>
      </c>
      <c r="F99" s="169" t="s">
        <v>73</v>
      </c>
      <c r="G99" s="200" t="s">
        <v>74</v>
      </c>
      <c r="H99" s="178" t="s">
        <v>75</v>
      </c>
      <c r="I99" s="178" t="s">
        <v>70</v>
      </c>
      <c r="J99" s="178" t="s">
        <v>76</v>
      </c>
      <c r="K99" s="169" t="s">
        <v>77</v>
      </c>
      <c r="L99" s="200" t="s">
        <v>78</v>
      </c>
      <c r="M99" s="169" t="s">
        <v>79</v>
      </c>
      <c r="N99" s="169" t="s">
        <v>82</v>
      </c>
      <c r="O99" s="35"/>
      <c r="P99" s="35"/>
      <c r="Q99" s="35"/>
      <c r="R99" s="35"/>
      <c r="S99" s="35"/>
      <c r="T99" s="35"/>
      <c r="U99" s="35"/>
      <c r="V99" s="35"/>
      <c r="W99" s="35"/>
      <c r="X99" s="26"/>
    </row>
    <row r="100" spans="1:24" x14ac:dyDescent="0.25">
      <c r="A100" s="286">
        <f>E100+F100+G100+H100+I100+J100+K100+L100+M100+N100</f>
        <v>117</v>
      </c>
      <c r="B100" s="283"/>
      <c r="C100" s="112"/>
      <c r="D100" s="179" t="s">
        <v>80</v>
      </c>
      <c r="E100" s="393">
        <v>0</v>
      </c>
      <c r="F100" s="393">
        <v>0</v>
      </c>
      <c r="G100" s="393">
        <v>0</v>
      </c>
      <c r="H100" s="393">
        <v>0</v>
      </c>
      <c r="I100" s="393">
        <v>1</v>
      </c>
      <c r="J100" s="393">
        <v>2</v>
      </c>
      <c r="K100" s="393">
        <v>17</v>
      </c>
      <c r="L100" s="393">
        <v>23</v>
      </c>
      <c r="M100" s="393">
        <v>37</v>
      </c>
      <c r="N100" s="393">
        <v>37</v>
      </c>
      <c r="O100" s="35"/>
      <c r="P100" s="35"/>
      <c r="Q100" s="35"/>
      <c r="R100" s="35"/>
      <c r="S100" s="35"/>
      <c r="T100" s="35"/>
      <c r="U100" s="35"/>
      <c r="V100" s="35"/>
      <c r="W100" s="35"/>
      <c r="X100" s="26"/>
    </row>
    <row r="101" spans="1:24" x14ac:dyDescent="0.25">
      <c r="A101" s="289"/>
      <c r="B101" s="283"/>
      <c r="C101" s="112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26"/>
    </row>
    <row r="102" spans="1:24" ht="24.75" customHeight="1" thickBot="1" x14ac:dyDescent="0.3">
      <c r="A102" s="289"/>
      <c r="B102" s="283"/>
      <c r="C102" s="112"/>
      <c r="D102" s="35"/>
      <c r="E102" s="231" t="s">
        <v>81</v>
      </c>
      <c r="F102" s="231" t="s">
        <v>73</v>
      </c>
      <c r="G102" s="232" t="s">
        <v>74</v>
      </c>
      <c r="H102" s="231" t="s">
        <v>75</v>
      </c>
      <c r="I102" s="231" t="s">
        <v>70</v>
      </c>
      <c r="J102" s="231" t="s">
        <v>76</v>
      </c>
      <c r="K102" s="231" t="s">
        <v>77</v>
      </c>
      <c r="L102" s="232" t="s">
        <v>78</v>
      </c>
      <c r="M102" s="231" t="s">
        <v>79</v>
      </c>
      <c r="N102" s="231" t="s">
        <v>82</v>
      </c>
      <c r="O102" s="35"/>
      <c r="P102" s="35"/>
      <c r="Q102" s="35"/>
      <c r="R102" s="35"/>
      <c r="S102" s="35"/>
      <c r="T102" s="35"/>
      <c r="U102" s="35"/>
      <c r="V102" s="35"/>
      <c r="W102" s="35"/>
      <c r="X102" s="26"/>
    </row>
    <row r="103" spans="1:24" ht="16.5" thickTop="1" thickBot="1" x14ac:dyDescent="0.3">
      <c r="A103" s="289"/>
      <c r="B103" s="283"/>
      <c r="C103" s="112"/>
      <c r="D103" s="205" t="s">
        <v>94</v>
      </c>
      <c r="E103" s="213">
        <f t="shared" ref="E103:N103" si="2">E100</f>
        <v>0</v>
      </c>
      <c r="F103" s="213">
        <f t="shared" si="2"/>
        <v>0</v>
      </c>
      <c r="G103" s="213">
        <f t="shared" si="2"/>
        <v>0</v>
      </c>
      <c r="H103" s="213">
        <f t="shared" si="2"/>
        <v>0</v>
      </c>
      <c r="I103" s="213">
        <f t="shared" si="2"/>
        <v>1</v>
      </c>
      <c r="J103" s="213">
        <f t="shared" si="2"/>
        <v>2</v>
      </c>
      <c r="K103" s="213">
        <f t="shared" si="2"/>
        <v>17</v>
      </c>
      <c r="L103" s="213">
        <f>L100</f>
        <v>23</v>
      </c>
      <c r="M103" s="213">
        <f t="shared" si="2"/>
        <v>37</v>
      </c>
      <c r="N103" s="213">
        <f t="shared" si="2"/>
        <v>37</v>
      </c>
      <c r="O103" s="35"/>
      <c r="P103" s="35"/>
      <c r="Q103" s="35"/>
      <c r="R103" s="35"/>
      <c r="S103" s="35"/>
      <c r="T103" s="35"/>
      <c r="U103" s="35"/>
      <c r="V103" s="35"/>
      <c r="W103" s="35"/>
      <c r="X103" s="26"/>
    </row>
    <row r="104" spans="1:24" ht="15.75" thickTop="1" x14ac:dyDescent="0.25">
      <c r="A104" s="289"/>
      <c r="B104" s="283"/>
      <c r="C104" s="112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26"/>
    </row>
    <row r="105" spans="1:24" x14ac:dyDescent="0.25">
      <c r="A105" s="289"/>
      <c r="B105" s="283"/>
      <c r="C105" s="112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26"/>
    </row>
    <row r="106" spans="1:24" ht="15.75" thickBot="1" x14ac:dyDescent="0.3">
      <c r="A106" s="289"/>
      <c r="B106" s="283"/>
      <c r="C106" s="114"/>
      <c r="D106" s="11"/>
      <c r="E106" s="11"/>
      <c r="F106" s="11"/>
      <c r="G106" s="11"/>
      <c r="H106" s="261"/>
      <c r="I106" s="279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5"/>
    </row>
    <row r="107" spans="1:24" ht="15.75" thickBot="1" x14ac:dyDescent="0.3">
      <c r="A107" s="284"/>
      <c r="B107" s="281"/>
      <c r="E107" s="11"/>
      <c r="H107" s="155"/>
      <c r="I107" s="154"/>
    </row>
    <row r="108" spans="1:24" x14ac:dyDescent="0.25">
      <c r="A108" s="284"/>
      <c r="B108" s="281"/>
      <c r="C108" s="254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275"/>
      <c r="P108" s="275"/>
      <c r="Q108" s="275"/>
      <c r="R108" s="275"/>
      <c r="S108" s="111"/>
      <c r="T108" s="111"/>
      <c r="U108" s="111"/>
      <c r="V108" s="257"/>
    </row>
    <row r="109" spans="1:24" x14ac:dyDescent="0.25">
      <c r="A109" s="284"/>
      <c r="B109" s="281"/>
      <c r="C109" s="112"/>
      <c r="D109" s="707" t="s">
        <v>41</v>
      </c>
      <c r="E109" s="708"/>
      <c r="F109" s="709"/>
      <c r="G109" s="24"/>
      <c r="H109" s="24"/>
      <c r="I109" s="35"/>
      <c r="J109" s="35"/>
      <c r="K109" s="645" t="s">
        <v>43</v>
      </c>
      <c r="L109" s="646"/>
      <c r="M109" s="646"/>
      <c r="N109" s="647"/>
      <c r="O109" s="24"/>
      <c r="P109" s="675"/>
      <c r="Q109" s="675"/>
      <c r="R109" s="675"/>
      <c r="S109" s="35"/>
      <c r="T109" s="35"/>
      <c r="U109" s="35"/>
      <c r="V109" s="26"/>
    </row>
    <row r="110" spans="1:24" x14ac:dyDescent="0.25">
      <c r="A110" s="284"/>
      <c r="B110" s="281"/>
      <c r="C110" s="112"/>
      <c r="D110" s="32" t="s">
        <v>14</v>
      </c>
      <c r="E110" s="91" t="s">
        <v>1</v>
      </c>
      <c r="F110" s="91" t="s">
        <v>0</v>
      </c>
      <c r="G110" s="247" t="s">
        <v>2</v>
      </c>
      <c r="H110" s="155"/>
      <c r="I110" s="35"/>
      <c r="J110" s="35"/>
      <c r="K110" s="648"/>
      <c r="L110" s="649"/>
      <c r="M110" s="649"/>
      <c r="N110" s="650"/>
      <c r="O110" s="24"/>
      <c r="P110" s="152"/>
      <c r="Q110" s="153"/>
      <c r="R110" s="153"/>
      <c r="S110" s="35"/>
      <c r="T110" s="35"/>
      <c r="U110" s="35"/>
      <c r="V110" s="26"/>
    </row>
    <row r="111" spans="1:24" x14ac:dyDescent="0.25">
      <c r="A111" s="294">
        <f>E111+F111+G111</f>
        <v>117</v>
      </c>
      <c r="B111" s="281"/>
      <c r="C111" s="112"/>
      <c r="D111" s="427" t="s">
        <v>11</v>
      </c>
      <c r="E111" s="164">
        <v>1</v>
      </c>
      <c r="F111" s="223">
        <v>110</v>
      </c>
      <c r="G111" s="248">
        <v>6</v>
      </c>
      <c r="H111" s="155"/>
      <c r="I111" s="35"/>
      <c r="J111" s="35"/>
      <c r="K111" s="35"/>
      <c r="L111" s="35"/>
      <c r="M111" s="35"/>
      <c r="N111" s="35"/>
      <c r="O111" s="24"/>
      <c r="P111" s="152"/>
      <c r="Q111" s="157"/>
      <c r="R111" s="156"/>
      <c r="S111" s="35"/>
      <c r="T111" s="35"/>
      <c r="U111" s="35"/>
      <c r="V111" s="26"/>
    </row>
    <row r="112" spans="1:24" x14ac:dyDescent="0.25">
      <c r="A112" s="284"/>
      <c r="B112" s="281"/>
      <c r="C112" s="112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26"/>
    </row>
    <row r="113" spans="1:22" ht="15.75" thickBot="1" x14ac:dyDescent="0.3">
      <c r="A113" s="284"/>
      <c r="B113" s="281"/>
      <c r="C113" s="112"/>
      <c r="D113" s="35"/>
      <c r="E113" s="249" t="s">
        <v>1</v>
      </c>
      <c r="F113" s="250" t="s">
        <v>0</v>
      </c>
      <c r="G113" s="251" t="s">
        <v>2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26"/>
    </row>
    <row r="114" spans="1:22" ht="16.5" thickTop="1" thickBot="1" x14ac:dyDescent="0.3">
      <c r="A114" s="284"/>
      <c r="B114" s="281"/>
      <c r="C114" s="112"/>
      <c r="D114" s="211" t="s">
        <v>94</v>
      </c>
      <c r="E114" s="212">
        <v>1</v>
      </c>
      <c r="F114" s="252">
        <v>71</v>
      </c>
      <c r="G114" s="213">
        <v>6</v>
      </c>
      <c r="H114" s="24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26"/>
    </row>
    <row r="115" spans="1:22" ht="15.75" thickTop="1" x14ac:dyDescent="0.25">
      <c r="A115" s="284"/>
      <c r="B115" s="281"/>
      <c r="C115" s="112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26"/>
    </row>
    <row r="116" spans="1:22" x14ac:dyDescent="0.25">
      <c r="A116" s="284"/>
      <c r="B116" s="281"/>
      <c r="C116" s="112"/>
      <c r="D116" s="35"/>
      <c r="E116" s="202" t="s">
        <v>7</v>
      </c>
      <c r="F116" s="202" t="s">
        <v>12</v>
      </c>
      <c r="G116" s="202" t="s">
        <v>13</v>
      </c>
      <c r="H116" s="202" t="s">
        <v>10</v>
      </c>
      <c r="I116" s="166" t="s">
        <v>2</v>
      </c>
      <c r="J116" s="35"/>
      <c r="K116" s="35"/>
      <c r="L116" s="35"/>
      <c r="M116" s="35"/>
      <c r="N116" s="35"/>
      <c r="O116" s="24"/>
      <c r="P116" s="153"/>
      <c r="Q116" s="153"/>
      <c r="R116" s="153"/>
      <c r="S116" s="35"/>
      <c r="T116" s="35"/>
      <c r="U116" s="35"/>
      <c r="V116" s="26"/>
    </row>
    <row r="117" spans="1:22" x14ac:dyDescent="0.25">
      <c r="A117" s="294">
        <f>E117+F117+G117+H117+I117</f>
        <v>117</v>
      </c>
      <c r="B117" s="281"/>
      <c r="C117" s="112"/>
      <c r="D117" s="428" t="s">
        <v>71</v>
      </c>
      <c r="E117" s="163">
        <v>0</v>
      </c>
      <c r="F117" s="30">
        <v>3</v>
      </c>
      <c r="G117" s="30">
        <v>22</v>
      </c>
      <c r="H117" s="28">
        <v>86</v>
      </c>
      <c r="I117" s="167">
        <v>6</v>
      </c>
      <c r="J117" s="35"/>
      <c r="K117" s="35"/>
      <c r="L117" s="35"/>
      <c r="M117" s="35"/>
      <c r="N117" s="35"/>
      <c r="O117" s="24"/>
      <c r="P117" s="152"/>
      <c r="Q117" s="158"/>
      <c r="R117" s="158"/>
      <c r="S117" s="35"/>
      <c r="T117" s="35"/>
      <c r="U117" s="35"/>
      <c r="V117" s="26"/>
    </row>
    <row r="118" spans="1:22" x14ac:dyDescent="0.25">
      <c r="A118" s="294">
        <f>E118+F118+G118+H118+I118</f>
        <v>117</v>
      </c>
      <c r="B118" s="281"/>
      <c r="C118" s="112"/>
      <c r="D118" s="428" t="s">
        <v>72</v>
      </c>
      <c r="E118" s="164">
        <v>0</v>
      </c>
      <c r="F118" s="225">
        <v>8</v>
      </c>
      <c r="G118" s="225">
        <v>26</v>
      </c>
      <c r="H118" s="223">
        <v>76</v>
      </c>
      <c r="I118" s="224">
        <v>7</v>
      </c>
      <c r="J118" s="35"/>
      <c r="K118" s="35"/>
      <c r="L118" s="35"/>
      <c r="M118" s="35"/>
      <c r="N118" s="35"/>
      <c r="O118" s="24"/>
      <c r="P118" s="152"/>
      <c r="Q118" s="158"/>
      <c r="R118" s="158"/>
      <c r="S118" s="35"/>
      <c r="T118" s="35"/>
      <c r="U118" s="35"/>
      <c r="V118" s="26"/>
    </row>
    <row r="119" spans="1:22" x14ac:dyDescent="0.25">
      <c r="A119" s="284"/>
      <c r="B119" s="281"/>
      <c r="C119" s="112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26"/>
    </row>
    <row r="120" spans="1:22" ht="15.75" thickBot="1" x14ac:dyDescent="0.3">
      <c r="A120" s="284"/>
      <c r="B120" s="281"/>
      <c r="C120" s="112"/>
      <c r="D120" s="35"/>
      <c r="E120" s="249" t="s">
        <v>7</v>
      </c>
      <c r="F120" s="233" t="s">
        <v>12</v>
      </c>
      <c r="G120" s="233" t="s">
        <v>13</v>
      </c>
      <c r="H120" s="233" t="s">
        <v>10</v>
      </c>
      <c r="I120" s="233" t="s">
        <v>2</v>
      </c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26"/>
    </row>
    <row r="121" spans="1:22" ht="16.5" thickTop="1" thickBot="1" x14ac:dyDescent="0.3">
      <c r="A121" s="284"/>
      <c r="B121" s="281"/>
      <c r="C121" s="276"/>
      <c r="D121" s="272" t="s">
        <v>94</v>
      </c>
      <c r="E121" s="273">
        <f>SUM(E117:E118)</f>
        <v>0</v>
      </c>
      <c r="F121" s="204">
        <f>SUM(F117:F118)</f>
        <v>11</v>
      </c>
      <c r="G121" s="209">
        <f>SUM(G117:G118)</f>
        <v>48</v>
      </c>
      <c r="H121" s="206">
        <f>SUM(H117:H118)</f>
        <v>162</v>
      </c>
      <c r="I121" s="205">
        <f>SUM(I117:I118)</f>
        <v>13</v>
      </c>
      <c r="J121" s="35"/>
      <c r="K121" s="35"/>
      <c r="L121" s="35"/>
      <c r="M121" s="35"/>
      <c r="N121" s="35"/>
      <c r="O121" s="24"/>
      <c r="P121" s="152"/>
      <c r="Q121" s="158"/>
      <c r="R121" s="158"/>
      <c r="S121" s="35"/>
      <c r="T121" s="35"/>
      <c r="U121" s="35"/>
      <c r="V121" s="26"/>
    </row>
    <row r="122" spans="1:22" ht="15.75" thickTop="1" x14ac:dyDescent="0.25">
      <c r="A122" s="284"/>
      <c r="B122" s="281"/>
      <c r="C122" s="112"/>
      <c r="D122" s="35"/>
      <c r="E122" s="274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26"/>
    </row>
    <row r="123" spans="1:22" ht="15.75" thickBot="1" x14ac:dyDescent="0.3">
      <c r="A123" s="284"/>
      <c r="B123" s="281"/>
      <c r="C123" s="114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5"/>
    </row>
    <row r="127" spans="1:22" ht="15.75" thickBot="1" x14ac:dyDescent="0.3"/>
    <row r="128" spans="1:22" x14ac:dyDescent="0.25">
      <c r="D128" s="730" t="s">
        <v>65</v>
      </c>
      <c r="E128" s="731"/>
      <c r="F128" s="732"/>
      <c r="G128" s="118"/>
      <c r="H128" s="111"/>
      <c r="I128" s="108" t="s">
        <v>62</v>
      </c>
    </row>
    <row r="129" spans="4:18" x14ac:dyDescent="0.25">
      <c r="D129" s="150"/>
      <c r="E129" s="198"/>
      <c r="F129" s="198"/>
      <c r="G129" s="35"/>
      <c r="H129" s="35"/>
      <c r="I129" s="148" t="s">
        <v>63</v>
      </c>
    </row>
    <row r="130" spans="4:18" x14ac:dyDescent="0.25">
      <c r="D130" s="112"/>
      <c r="E130" s="35"/>
      <c r="F130" s="35"/>
      <c r="G130" s="35"/>
      <c r="H130" s="35"/>
      <c r="I130" s="109" t="s">
        <v>68</v>
      </c>
    </row>
    <row r="131" spans="4:18" x14ac:dyDescent="0.25">
      <c r="D131" s="714" t="s">
        <v>33</v>
      </c>
      <c r="E131" s="652"/>
      <c r="F131" s="652"/>
      <c r="G131" s="653"/>
      <c r="H131" s="53"/>
      <c r="I131" s="109" t="s">
        <v>46</v>
      </c>
    </row>
    <row r="132" spans="4:18" ht="15.75" thickBot="1" x14ac:dyDescent="0.3">
      <c r="D132" s="715"/>
      <c r="E132" s="716"/>
      <c r="F132" s="716"/>
      <c r="G132" s="717"/>
      <c r="H132" s="119"/>
      <c r="I132" s="149" t="s">
        <v>47</v>
      </c>
    </row>
    <row r="133" spans="4:18" ht="15.75" thickBot="1" x14ac:dyDescent="0.3"/>
    <row r="134" spans="4:18" x14ac:dyDescent="0.25">
      <c r="D134" s="718" t="s">
        <v>64</v>
      </c>
      <c r="E134" s="719"/>
      <c r="F134" s="720"/>
      <c r="G134" s="111"/>
      <c r="H134" s="116"/>
      <c r="I134" s="106" t="s">
        <v>62</v>
      </c>
    </row>
    <row r="135" spans="4:18" x14ac:dyDescent="0.25">
      <c r="D135" s="112"/>
      <c r="E135" s="35"/>
      <c r="F135" s="35"/>
      <c r="G135" s="35"/>
      <c r="H135" s="34"/>
      <c r="I135" s="110" t="s">
        <v>50</v>
      </c>
    </row>
    <row r="136" spans="4:18" x14ac:dyDescent="0.25">
      <c r="D136" s="112"/>
      <c r="E136" s="35"/>
      <c r="F136" s="35"/>
      <c r="G136" s="35"/>
      <c r="H136" s="34"/>
      <c r="I136" s="110" t="s">
        <v>52</v>
      </c>
    </row>
    <row r="137" spans="4:18" x14ac:dyDescent="0.25">
      <c r="D137" s="112"/>
      <c r="E137" s="35"/>
      <c r="F137" s="35"/>
      <c r="G137" s="35"/>
      <c r="H137" s="34"/>
      <c r="I137" s="113" t="s">
        <v>53</v>
      </c>
      <c r="M137" s="675"/>
      <c r="N137" s="675"/>
      <c r="O137" s="675"/>
      <c r="P137" s="675"/>
      <c r="Q137" s="24"/>
      <c r="R137" s="35"/>
    </row>
    <row r="138" spans="4:18" ht="15.75" thickBot="1" x14ac:dyDescent="0.3">
      <c r="D138" s="114"/>
      <c r="E138" s="11"/>
      <c r="F138" s="11"/>
      <c r="G138" s="11"/>
      <c r="H138" s="117"/>
      <c r="I138" s="105" t="s">
        <v>54</v>
      </c>
      <c r="J138" s="35"/>
      <c r="M138" s="152"/>
      <c r="N138" s="153"/>
      <c r="O138" s="153"/>
      <c r="P138" s="153"/>
      <c r="Q138" s="154"/>
    </row>
    <row r="139" spans="4:18" ht="15.75" thickBot="1" x14ac:dyDescent="0.3">
      <c r="M139" s="155"/>
      <c r="N139" s="157"/>
      <c r="O139" s="158"/>
      <c r="P139" s="156"/>
      <c r="Q139" s="159"/>
    </row>
    <row r="140" spans="4:18" x14ac:dyDescent="0.25">
      <c r="D140" s="721" t="s">
        <v>37</v>
      </c>
      <c r="E140" s="722"/>
      <c r="F140" s="722"/>
      <c r="G140" s="722"/>
      <c r="H140" s="118"/>
      <c r="I140" s="107" t="s">
        <v>62</v>
      </c>
      <c r="M140" s="155"/>
      <c r="N140" s="157"/>
      <c r="O140" s="158"/>
      <c r="P140" s="156"/>
      <c r="Q140" s="159"/>
    </row>
    <row r="141" spans="4:18" x14ac:dyDescent="0.25">
      <c r="D141" s="112"/>
      <c r="E141" s="35"/>
      <c r="F141" s="35"/>
      <c r="G141" s="35"/>
      <c r="H141" s="35"/>
      <c r="I141" s="55" t="s">
        <v>48</v>
      </c>
      <c r="M141" s="155"/>
      <c r="N141" s="157"/>
      <c r="O141" s="158"/>
      <c r="P141" s="156"/>
      <c r="Q141" s="159"/>
    </row>
    <row r="142" spans="4:18" x14ac:dyDescent="0.25">
      <c r="D142" s="723" t="s">
        <v>36</v>
      </c>
      <c r="E142" s="724"/>
      <c r="F142" s="724"/>
      <c r="G142" s="724"/>
      <c r="H142" s="53"/>
      <c r="I142" s="120" t="s">
        <v>49</v>
      </c>
      <c r="M142" s="155"/>
      <c r="N142" s="157"/>
      <c r="O142" s="158"/>
      <c r="P142" s="156"/>
      <c r="Q142" s="159"/>
    </row>
    <row r="143" spans="4:18" ht="15.75" thickBot="1" x14ac:dyDescent="0.3">
      <c r="D143" s="725"/>
      <c r="E143" s="726"/>
      <c r="F143" s="726"/>
      <c r="G143" s="726"/>
      <c r="H143" s="119"/>
      <c r="I143" s="121"/>
    </row>
    <row r="144" spans="4:18" ht="15.75" thickBot="1" x14ac:dyDescent="0.3"/>
    <row r="145" spans="3:18" x14ac:dyDescent="0.25">
      <c r="D145" s="727" t="s">
        <v>38</v>
      </c>
      <c r="E145" s="728"/>
      <c r="F145" s="729"/>
      <c r="G145" s="118"/>
      <c r="H145" s="116"/>
      <c r="I145" s="127" t="s">
        <v>62</v>
      </c>
    </row>
    <row r="146" spans="3:18" x14ac:dyDescent="0.25">
      <c r="D146" s="112"/>
      <c r="E146" s="35"/>
      <c r="F146" s="35"/>
      <c r="G146" s="35"/>
      <c r="H146" s="34"/>
      <c r="I146" s="123" t="s">
        <v>51</v>
      </c>
    </row>
    <row r="147" spans="3:18" x14ac:dyDescent="0.25">
      <c r="D147" s="710" t="s">
        <v>34</v>
      </c>
      <c r="E147" s="711"/>
      <c r="F147" s="711"/>
      <c r="G147" s="711"/>
      <c r="H147" s="125"/>
      <c r="I147" s="124"/>
    </row>
    <row r="148" spans="3:18" ht="15.75" thickBot="1" x14ac:dyDescent="0.3">
      <c r="D148" s="712"/>
      <c r="E148" s="713"/>
      <c r="F148" s="713"/>
      <c r="G148" s="713"/>
      <c r="H148" s="119"/>
      <c r="I148" s="115"/>
    </row>
    <row r="149" spans="3:18" ht="15.75" thickBot="1" x14ac:dyDescent="0.3">
      <c r="O149" s="675"/>
      <c r="P149" s="675"/>
      <c r="Q149" s="675"/>
      <c r="R149" s="24"/>
    </row>
    <row r="150" spans="3:18" x14ac:dyDescent="0.25">
      <c r="D150" s="733" t="s">
        <v>39</v>
      </c>
      <c r="E150" s="734"/>
      <c r="F150" s="734"/>
      <c r="G150" s="735"/>
      <c r="H150" s="116"/>
      <c r="I150" s="126" t="s">
        <v>62</v>
      </c>
      <c r="O150" s="152"/>
      <c r="P150" s="153"/>
      <c r="Q150" s="153"/>
      <c r="R150" s="153"/>
    </row>
    <row r="151" spans="3:18" x14ac:dyDescent="0.25">
      <c r="D151" s="112"/>
      <c r="E151" s="35"/>
      <c r="F151" s="35"/>
      <c r="G151" s="35"/>
      <c r="H151" s="34"/>
      <c r="I151" s="131" t="s">
        <v>57</v>
      </c>
      <c r="O151" s="155"/>
      <c r="P151" s="157"/>
      <c r="Q151" s="158"/>
      <c r="R151" s="158"/>
    </row>
    <row r="152" spans="3:18" x14ac:dyDescent="0.25">
      <c r="D152" s="132"/>
      <c r="E152" s="133"/>
      <c r="F152" s="133"/>
      <c r="G152" s="133"/>
      <c r="H152" s="35"/>
      <c r="I152" s="128" t="s">
        <v>56</v>
      </c>
      <c r="O152" s="155"/>
      <c r="P152" s="170"/>
      <c r="Q152" s="170"/>
      <c r="R152" s="171"/>
    </row>
    <row r="153" spans="3:18" x14ac:dyDescent="0.25">
      <c r="D153" s="736" t="s">
        <v>35</v>
      </c>
      <c r="E153" s="737"/>
      <c r="F153" s="737"/>
      <c r="G153" s="737"/>
      <c r="H153" s="134"/>
      <c r="I153" s="129" t="s">
        <v>55</v>
      </c>
      <c r="O153" s="152"/>
      <c r="P153" s="156"/>
      <c r="Q153" s="156"/>
      <c r="R153" s="156"/>
    </row>
    <row r="154" spans="3:18" ht="15.75" thickBot="1" x14ac:dyDescent="0.3">
      <c r="D154" s="738"/>
      <c r="E154" s="739"/>
      <c r="F154" s="739"/>
      <c r="G154" s="739"/>
      <c r="H154" s="135"/>
      <c r="I154" s="130" t="s">
        <v>58</v>
      </c>
      <c r="L154" s="35"/>
      <c r="M154" s="152"/>
      <c r="N154" s="153"/>
      <c r="O154" s="153"/>
      <c r="P154" s="153"/>
      <c r="Q154" s="153"/>
      <c r="R154" s="177"/>
    </row>
    <row r="155" spans="3:18" ht="15.75" thickBot="1" x14ac:dyDescent="0.3">
      <c r="L155" s="153"/>
      <c r="M155" s="155"/>
      <c r="P155" s="158"/>
      <c r="Q155" s="156"/>
      <c r="R155" s="176"/>
    </row>
    <row r="156" spans="3:18" x14ac:dyDescent="0.25">
      <c r="C156" s="35"/>
      <c r="D156" s="697" t="s">
        <v>40</v>
      </c>
      <c r="E156" s="698"/>
      <c r="F156" s="699"/>
      <c r="G156" s="118"/>
      <c r="H156" s="116"/>
      <c r="I156" s="136" t="s">
        <v>62</v>
      </c>
      <c r="L156" s="158"/>
      <c r="M156" s="24"/>
      <c r="P156" s="153"/>
      <c r="Q156" s="153"/>
      <c r="R156" s="155"/>
    </row>
    <row r="157" spans="3:18" x14ac:dyDescent="0.25">
      <c r="C157" s="35"/>
      <c r="D157" s="112"/>
      <c r="E157" s="17"/>
      <c r="F157" s="17"/>
      <c r="G157" s="35"/>
      <c r="H157" s="34"/>
      <c r="I157" s="137" t="s">
        <v>59</v>
      </c>
      <c r="L157" s="35"/>
      <c r="M157" s="24"/>
      <c r="N157" s="24"/>
      <c r="O157" s="155"/>
      <c r="P157" s="157"/>
      <c r="Q157" s="156"/>
      <c r="R157" s="155"/>
    </row>
    <row r="158" spans="3:18" x14ac:dyDescent="0.25">
      <c r="C158" s="35"/>
      <c r="D158" s="700" t="s">
        <v>42</v>
      </c>
      <c r="E158" s="701"/>
      <c r="F158" s="701"/>
      <c r="G158" s="702"/>
      <c r="H158" s="134"/>
      <c r="I158" s="137" t="s">
        <v>60</v>
      </c>
      <c r="M158" s="155"/>
      <c r="N158" s="153"/>
      <c r="O158" s="153"/>
      <c r="P158" s="154"/>
      <c r="Q158" s="24"/>
      <c r="R158" s="24"/>
    </row>
    <row r="159" spans="3:18" ht="15.75" thickBot="1" x14ac:dyDescent="0.3">
      <c r="D159" s="703"/>
      <c r="E159" s="704"/>
      <c r="F159" s="704"/>
      <c r="G159" s="705"/>
      <c r="H159" s="135"/>
      <c r="I159" s="12" t="s">
        <v>61</v>
      </c>
      <c r="M159" s="155"/>
      <c r="N159" s="157"/>
      <c r="O159" s="156"/>
      <c r="P159" s="176"/>
      <c r="Q159" s="24"/>
      <c r="R159" s="24"/>
    </row>
    <row r="160" spans="3:18" ht="15.75" thickBot="1" x14ac:dyDescent="0.3">
      <c r="M160" s="24"/>
      <c r="N160" s="24"/>
      <c r="O160" s="24"/>
      <c r="P160" s="24"/>
      <c r="Q160" s="24"/>
      <c r="R160" s="24"/>
    </row>
    <row r="161" spans="4:18" x14ac:dyDescent="0.25">
      <c r="D161" s="740" t="s">
        <v>41</v>
      </c>
      <c r="E161" s="741"/>
      <c r="F161" s="741"/>
      <c r="G161" s="118"/>
      <c r="H161" s="111"/>
      <c r="I161" s="138" t="s">
        <v>62</v>
      </c>
      <c r="M161" s="24"/>
      <c r="N161" s="24"/>
      <c r="O161" s="24"/>
      <c r="P161" s="24"/>
      <c r="Q161" s="24"/>
      <c r="R161" s="24"/>
    </row>
    <row r="162" spans="4:18" x14ac:dyDescent="0.25">
      <c r="D162" s="112"/>
      <c r="E162" s="35"/>
      <c r="F162" s="122"/>
      <c r="G162" s="35"/>
      <c r="H162" s="35"/>
      <c r="I162" s="140" t="s">
        <v>23</v>
      </c>
      <c r="M162" s="24"/>
      <c r="N162" s="188"/>
      <c r="O162" s="188"/>
      <c r="P162" s="189"/>
      <c r="Q162" s="24"/>
      <c r="R162" s="24"/>
    </row>
    <row r="163" spans="4:18" x14ac:dyDescent="0.25">
      <c r="D163" s="693" t="s">
        <v>43</v>
      </c>
      <c r="E163" s="694"/>
      <c r="F163" s="694"/>
      <c r="G163" s="694"/>
      <c r="H163" s="134"/>
      <c r="I163" s="139" t="s">
        <v>24</v>
      </c>
      <c r="L163" s="24"/>
      <c r="M163" s="186"/>
      <c r="N163" s="184"/>
      <c r="O163" s="185"/>
      <c r="P163" s="186"/>
      <c r="Q163" s="24"/>
      <c r="R163" s="24"/>
    </row>
    <row r="164" spans="4:18" ht="15.75" thickBot="1" x14ac:dyDescent="0.3">
      <c r="D164" s="695"/>
      <c r="E164" s="696"/>
      <c r="F164" s="696"/>
      <c r="G164" s="696"/>
      <c r="H164" s="135"/>
      <c r="I164" s="15" t="s">
        <v>25</v>
      </c>
      <c r="L164" s="24"/>
      <c r="M164" s="186"/>
      <c r="N164" s="675"/>
      <c r="O164" s="675"/>
      <c r="P164" s="675"/>
      <c r="Q164" s="24"/>
      <c r="R164" s="35"/>
    </row>
    <row r="165" spans="4:18" x14ac:dyDescent="0.25">
      <c r="L165" s="153"/>
      <c r="M165" s="190"/>
      <c r="N165" s="153"/>
      <c r="O165" s="153"/>
      <c r="P165" s="153"/>
      <c r="Q165" s="154"/>
      <c r="R165" s="152"/>
    </row>
    <row r="166" spans="4:18" x14ac:dyDescent="0.25">
      <c r="L166" s="158"/>
      <c r="M166" s="190"/>
      <c r="N166" s="155"/>
      <c r="O166" s="156"/>
      <c r="P166" s="157"/>
      <c r="Q166" s="155"/>
      <c r="R166" s="155"/>
    </row>
    <row r="167" spans="4:18" x14ac:dyDescent="0.25">
      <c r="L167" s="24"/>
      <c r="M167" s="24"/>
      <c r="N167" s="155"/>
      <c r="O167" s="156"/>
      <c r="P167" s="157"/>
      <c r="Q167" s="155"/>
      <c r="R167" s="155"/>
    </row>
    <row r="168" spans="4:18" x14ac:dyDescent="0.25">
      <c r="L168" s="24"/>
      <c r="M168" s="24"/>
      <c r="N168" s="155"/>
      <c r="O168" s="156"/>
      <c r="P168" s="157"/>
      <c r="Q168" s="158"/>
    </row>
    <row r="169" spans="4:18" x14ac:dyDescent="0.25">
      <c r="L169" s="24"/>
      <c r="M169" s="24"/>
      <c r="N169" s="201"/>
      <c r="O169" s="226"/>
      <c r="P169" s="227"/>
      <c r="Q169" s="159"/>
    </row>
    <row r="170" spans="4:18" x14ac:dyDescent="0.25">
      <c r="M170" s="13"/>
      <c r="N170" s="13"/>
      <c r="O170" s="13"/>
    </row>
    <row r="171" spans="4:18" x14ac:dyDescent="0.25">
      <c r="M171" s="13"/>
      <c r="N171" s="192"/>
      <c r="O171" s="158"/>
    </row>
    <row r="172" spans="4:18" x14ac:dyDescent="0.25">
      <c r="M172" s="13"/>
      <c r="N172" s="192"/>
      <c r="O172" s="152"/>
    </row>
    <row r="173" spans="4:18" x14ac:dyDescent="0.25">
      <c r="M173" s="13"/>
      <c r="N173" s="13"/>
      <c r="O173" s="13"/>
    </row>
  </sheetData>
  <mergeCells count="33">
    <mergeCell ref="O149:Q149"/>
    <mergeCell ref="D150:G150"/>
    <mergeCell ref="D153:G154"/>
    <mergeCell ref="D161:F161"/>
    <mergeCell ref="I89:L90"/>
    <mergeCell ref="D163:G164"/>
    <mergeCell ref="N164:P164"/>
    <mergeCell ref="D156:F156"/>
    <mergeCell ref="D158:G159"/>
    <mergeCell ref="D91:F91"/>
    <mergeCell ref="D109:F109"/>
    <mergeCell ref="K109:N110"/>
    <mergeCell ref="D147:G148"/>
    <mergeCell ref="D131:G132"/>
    <mergeCell ref="D134:F134"/>
    <mergeCell ref="M137:P137"/>
    <mergeCell ref="D140:G140"/>
    <mergeCell ref="D142:G143"/>
    <mergeCell ref="D145:F145"/>
    <mergeCell ref="P109:R109"/>
    <mergeCell ref="D128:F128"/>
    <mergeCell ref="D40:G40"/>
    <mergeCell ref="K40:N41"/>
    <mergeCell ref="D57:F57"/>
    <mergeCell ref="D72:G72"/>
    <mergeCell ref="K72:N75"/>
    <mergeCell ref="K57:N58"/>
    <mergeCell ref="E3:H3"/>
    <mergeCell ref="D7:F7"/>
    <mergeCell ref="K7:N8"/>
    <mergeCell ref="P7:R7"/>
    <mergeCell ref="D23:F23"/>
    <mergeCell ref="K23:N24"/>
  </mergeCells>
  <pageMargins left="0.7" right="0.7" top="0.78740157499999996" bottom="0.78740157499999996" header="0.3" footer="0.3"/>
  <pageSetup paperSize="9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U149"/>
  <sheetViews>
    <sheetView workbookViewId="0">
      <selection activeCell="D53" sqref="D53"/>
    </sheetView>
  </sheetViews>
  <sheetFormatPr baseColWidth="10" defaultRowHeight="15" x14ac:dyDescent="0.25"/>
  <cols>
    <col min="1" max="1" width="5.85546875" customWidth="1"/>
    <col min="2" max="3" width="9.140625" customWidth="1"/>
    <col min="4" max="4" width="14.140625" customWidth="1"/>
    <col min="5" max="5" width="14.28515625" customWidth="1"/>
    <col min="6" max="6" width="8.42578125" customWidth="1"/>
    <col min="7" max="7" width="8.85546875" customWidth="1"/>
    <col min="8" max="8" width="5" customWidth="1"/>
    <col min="9" max="9" width="13.140625" customWidth="1"/>
    <col min="10" max="10" width="13.28515625" customWidth="1"/>
    <col min="12" max="12" width="12.42578125" customWidth="1"/>
    <col min="14" max="15" width="9.140625" customWidth="1"/>
    <col min="16" max="16" width="16" customWidth="1"/>
    <col min="17" max="17" width="14.28515625" customWidth="1"/>
    <col min="18" max="18" width="8.42578125" customWidth="1"/>
    <col min="19" max="19" width="8.85546875" customWidth="1"/>
  </cols>
  <sheetData>
    <row r="1" spans="2:19" ht="15.75" thickBot="1" x14ac:dyDescent="0.3"/>
    <row r="2" spans="2:19" ht="15.75" thickBot="1" x14ac:dyDescent="0.3">
      <c r="B2" s="743" t="s">
        <v>31</v>
      </c>
      <c r="C2" s="744"/>
      <c r="D2" s="744"/>
      <c r="E2" s="744"/>
      <c r="F2" s="744"/>
      <c r="G2" s="745"/>
    </row>
    <row r="3" spans="2:19" ht="15.75" thickBot="1" x14ac:dyDescent="0.3"/>
    <row r="4" spans="2:19" ht="24.75" thickBot="1" x14ac:dyDescent="0.3">
      <c r="B4" s="143" t="s">
        <v>14</v>
      </c>
      <c r="C4" s="323" t="s">
        <v>0</v>
      </c>
      <c r="D4" s="323" t="s">
        <v>1</v>
      </c>
      <c r="E4" s="329"/>
      <c r="F4" s="329"/>
      <c r="G4" s="328" t="s">
        <v>2</v>
      </c>
      <c r="H4" s="19"/>
      <c r="J4" s="9" t="s">
        <v>15</v>
      </c>
      <c r="O4" s="9" t="s">
        <v>32</v>
      </c>
    </row>
    <row r="5" spans="2:19" ht="15.75" thickBot="1" x14ac:dyDescent="0.3">
      <c r="B5" s="86">
        <v>1</v>
      </c>
      <c r="C5" s="2">
        <v>99</v>
      </c>
      <c r="D5" s="3">
        <v>2</v>
      </c>
      <c r="E5" s="4"/>
      <c r="F5" s="4"/>
      <c r="G5" s="10">
        <v>0</v>
      </c>
      <c r="H5" s="142" t="s">
        <v>23</v>
      </c>
      <c r="I5" s="787" t="s">
        <v>17</v>
      </c>
      <c r="J5" s="788"/>
      <c r="K5" s="141"/>
      <c r="N5" s="651" t="s">
        <v>33</v>
      </c>
      <c r="O5" s="652"/>
      <c r="P5" s="652"/>
      <c r="Q5" s="653"/>
    </row>
    <row r="6" spans="2:19" ht="15.75" thickBot="1" x14ac:dyDescent="0.3">
      <c r="B6" s="86">
        <v>2</v>
      </c>
      <c r="C6" s="2">
        <v>90</v>
      </c>
      <c r="D6" s="3">
        <v>11</v>
      </c>
      <c r="E6" s="4"/>
      <c r="F6" s="4"/>
      <c r="G6" s="10">
        <v>0</v>
      </c>
      <c r="H6" s="147" t="s">
        <v>23</v>
      </c>
      <c r="I6" s="755" t="s">
        <v>17</v>
      </c>
      <c r="J6" s="756"/>
      <c r="K6" s="125"/>
      <c r="N6" s="654"/>
      <c r="O6" s="655"/>
      <c r="P6" s="655"/>
      <c r="Q6" s="656"/>
    </row>
    <row r="7" spans="2:19" ht="24.75" thickBot="1" x14ac:dyDescent="0.3">
      <c r="B7" s="85"/>
      <c r="C7" s="326" t="s">
        <v>0</v>
      </c>
      <c r="D7" s="326" t="s">
        <v>1</v>
      </c>
      <c r="E7" s="326" t="s">
        <v>3</v>
      </c>
      <c r="F7" s="4"/>
      <c r="G7" s="4"/>
    </row>
    <row r="8" spans="2:19" ht="15.75" thickBot="1" x14ac:dyDescent="0.3">
      <c r="B8" s="86">
        <v>3</v>
      </c>
      <c r="C8" s="2">
        <v>77</v>
      </c>
      <c r="D8" s="3">
        <v>17</v>
      </c>
      <c r="E8" s="5">
        <v>7</v>
      </c>
      <c r="F8" s="4"/>
      <c r="G8" s="10">
        <v>7</v>
      </c>
      <c r="H8" s="83" t="s">
        <v>23</v>
      </c>
      <c r="I8" s="807" t="s">
        <v>17</v>
      </c>
      <c r="J8" s="742"/>
      <c r="N8" s="657" t="s">
        <v>69</v>
      </c>
      <c r="O8" s="658"/>
      <c r="P8" s="658"/>
      <c r="Q8" s="659"/>
    </row>
    <row r="9" spans="2:19" ht="24.75" thickBot="1" x14ac:dyDescent="0.3">
      <c r="B9" s="85"/>
      <c r="C9" s="326" t="s">
        <v>1</v>
      </c>
      <c r="D9" s="326" t="s">
        <v>4</v>
      </c>
      <c r="E9" s="326" t="s">
        <v>5</v>
      </c>
      <c r="F9" s="326" t="s">
        <v>0</v>
      </c>
      <c r="G9" s="327" t="s">
        <v>2</v>
      </c>
      <c r="N9" s="660"/>
      <c r="O9" s="661"/>
      <c r="P9" s="661"/>
      <c r="Q9" s="662"/>
    </row>
    <row r="10" spans="2:19" ht="15.75" thickBot="1" x14ac:dyDescent="0.3">
      <c r="B10" s="86">
        <v>4</v>
      </c>
      <c r="C10" s="3">
        <v>0</v>
      </c>
      <c r="D10" s="5">
        <v>3</v>
      </c>
      <c r="E10" s="5">
        <v>30</v>
      </c>
      <c r="F10" s="2">
        <v>68</v>
      </c>
      <c r="G10" s="16">
        <v>0</v>
      </c>
      <c r="H10" s="147" t="s">
        <v>23</v>
      </c>
      <c r="I10" s="754" t="s">
        <v>17</v>
      </c>
      <c r="J10" s="754"/>
    </row>
    <row r="11" spans="2:19" ht="15.75" thickBot="1" x14ac:dyDescent="0.3">
      <c r="B11" s="87">
        <v>5</v>
      </c>
      <c r="C11" s="3">
        <v>1</v>
      </c>
      <c r="D11" s="5">
        <v>1</v>
      </c>
      <c r="E11" s="5">
        <v>37</v>
      </c>
      <c r="F11" s="2">
        <v>62</v>
      </c>
      <c r="G11" s="16">
        <v>0</v>
      </c>
      <c r="H11" s="25" t="s">
        <v>25</v>
      </c>
      <c r="I11" s="757" t="s">
        <v>18</v>
      </c>
      <c r="J11" s="758"/>
      <c r="K11" s="758"/>
      <c r="L11" s="759"/>
      <c r="N11" s="766" t="s">
        <v>36</v>
      </c>
      <c r="O11" s="766"/>
      <c r="P11" s="766"/>
      <c r="Q11" s="766"/>
    </row>
    <row r="12" spans="2:19" ht="15.75" thickBot="1" x14ac:dyDescent="0.3">
      <c r="B12" s="87">
        <v>6</v>
      </c>
      <c r="C12" s="3">
        <v>10</v>
      </c>
      <c r="D12" s="5">
        <v>7</v>
      </c>
      <c r="E12" s="5">
        <v>60</v>
      </c>
      <c r="F12" s="2">
        <v>24</v>
      </c>
      <c r="G12" s="7">
        <v>0</v>
      </c>
      <c r="H12" s="19"/>
      <c r="I12" s="760" t="s">
        <v>18</v>
      </c>
      <c r="J12" s="761"/>
      <c r="K12" s="761"/>
      <c r="L12" s="762"/>
      <c r="N12" s="766"/>
      <c r="O12" s="766"/>
      <c r="P12" s="766"/>
      <c r="Q12" s="766"/>
    </row>
    <row r="13" spans="2:19" ht="15.75" thickBot="1" x14ac:dyDescent="0.3">
      <c r="B13" s="84">
        <v>7</v>
      </c>
      <c r="C13" s="3">
        <v>0</v>
      </c>
      <c r="D13" s="5">
        <v>1</v>
      </c>
      <c r="E13" s="5">
        <v>24</v>
      </c>
      <c r="F13" s="2">
        <v>75</v>
      </c>
      <c r="G13" s="16">
        <v>1</v>
      </c>
      <c r="H13" s="21" t="s">
        <v>24</v>
      </c>
      <c r="I13" s="763" t="s">
        <v>16</v>
      </c>
      <c r="J13" s="764"/>
      <c r="K13" s="764"/>
    </row>
    <row r="14" spans="2:19" ht="15.75" thickBot="1" x14ac:dyDescent="0.3">
      <c r="B14" s="88">
        <v>8</v>
      </c>
      <c r="C14" s="3">
        <v>0</v>
      </c>
      <c r="D14" s="5">
        <v>3</v>
      </c>
      <c r="E14" s="5">
        <v>29</v>
      </c>
      <c r="F14" s="2">
        <v>69</v>
      </c>
      <c r="G14" s="16">
        <v>0</v>
      </c>
      <c r="H14" s="23" t="s">
        <v>26</v>
      </c>
      <c r="I14" s="751" t="s">
        <v>19</v>
      </c>
      <c r="J14" s="664"/>
      <c r="N14" s="664" t="s">
        <v>34</v>
      </c>
      <c r="O14" s="664"/>
      <c r="P14" s="664"/>
      <c r="Q14" s="664"/>
      <c r="R14" s="664"/>
      <c r="S14" s="664"/>
    </row>
    <row r="15" spans="2:19" ht="15.75" thickBot="1" x14ac:dyDescent="0.3">
      <c r="B15" s="84">
        <v>9</v>
      </c>
      <c r="C15" s="3">
        <v>0</v>
      </c>
      <c r="D15" s="5">
        <v>2</v>
      </c>
      <c r="E15" s="5">
        <v>29</v>
      </c>
      <c r="F15" s="2">
        <v>69</v>
      </c>
      <c r="G15" s="16">
        <v>1</v>
      </c>
      <c r="H15" s="22" t="s">
        <v>24</v>
      </c>
      <c r="I15" s="752" t="s">
        <v>16</v>
      </c>
      <c r="J15" s="753"/>
      <c r="K15" s="753"/>
    </row>
    <row r="16" spans="2:19" ht="15.75" thickBot="1" x14ac:dyDescent="0.3">
      <c r="B16" s="84">
        <v>10</v>
      </c>
      <c r="C16" s="3">
        <v>0</v>
      </c>
      <c r="D16" s="5">
        <v>0</v>
      </c>
      <c r="E16" s="5">
        <v>18</v>
      </c>
      <c r="F16" s="2">
        <v>83</v>
      </c>
      <c r="G16" s="7">
        <v>0</v>
      </c>
      <c r="I16" s="753" t="s">
        <v>16</v>
      </c>
      <c r="J16" s="753"/>
      <c r="K16" s="753"/>
    </row>
    <row r="17" spans="2:17" ht="15.75" thickBot="1" x14ac:dyDescent="0.3">
      <c r="B17" s="84">
        <v>11</v>
      </c>
      <c r="C17" s="3">
        <v>0</v>
      </c>
      <c r="D17" s="5">
        <v>3</v>
      </c>
      <c r="E17" s="5">
        <v>21</v>
      </c>
      <c r="F17" s="2">
        <v>75</v>
      </c>
      <c r="G17" s="7">
        <v>2</v>
      </c>
      <c r="I17" s="753" t="s">
        <v>16</v>
      </c>
      <c r="J17" s="753"/>
      <c r="K17" s="753"/>
    </row>
    <row r="18" spans="2:17" ht="24.75" thickBot="1" x14ac:dyDescent="0.3">
      <c r="B18" s="85"/>
      <c r="C18" s="326" t="s">
        <v>1</v>
      </c>
      <c r="D18" s="326" t="s">
        <v>6</v>
      </c>
      <c r="E18" s="326" t="s">
        <v>0</v>
      </c>
      <c r="F18" s="6"/>
      <c r="G18" s="327" t="s">
        <v>2</v>
      </c>
      <c r="H18" s="19"/>
    </row>
    <row r="19" spans="2:17" ht="15.75" thickBot="1" x14ac:dyDescent="0.3">
      <c r="B19" s="89">
        <v>12</v>
      </c>
      <c r="C19" s="3">
        <v>8</v>
      </c>
      <c r="D19" s="5">
        <v>6</v>
      </c>
      <c r="E19" s="2">
        <v>86</v>
      </c>
      <c r="F19" s="7"/>
      <c r="G19" s="16">
        <v>1</v>
      </c>
      <c r="H19" s="20" t="s">
        <v>27</v>
      </c>
      <c r="I19" s="806" t="s">
        <v>20</v>
      </c>
      <c r="J19" s="765"/>
      <c r="K19" s="765"/>
      <c r="N19" s="665" t="s">
        <v>35</v>
      </c>
      <c r="O19" s="666"/>
      <c r="P19" s="666"/>
      <c r="Q19" s="667"/>
    </row>
    <row r="20" spans="2:17" ht="15.75" thickBot="1" x14ac:dyDescent="0.3">
      <c r="B20" s="89">
        <v>13</v>
      </c>
      <c r="C20" s="3">
        <v>8</v>
      </c>
      <c r="D20" s="5">
        <v>5</v>
      </c>
      <c r="E20" s="2">
        <v>83</v>
      </c>
      <c r="F20" s="7"/>
      <c r="G20" s="7">
        <v>5</v>
      </c>
      <c r="I20" s="765" t="s">
        <v>20</v>
      </c>
      <c r="J20" s="765"/>
      <c r="K20" s="765"/>
      <c r="N20" s="684"/>
      <c r="O20" s="685"/>
      <c r="P20" s="685"/>
      <c r="Q20" s="686"/>
    </row>
    <row r="21" spans="2:17" ht="15.75" thickBot="1" x14ac:dyDescent="0.3">
      <c r="B21" s="89">
        <v>14</v>
      </c>
      <c r="C21" s="3">
        <v>43</v>
      </c>
      <c r="D21" s="5">
        <v>0</v>
      </c>
      <c r="E21" s="2">
        <v>50</v>
      </c>
      <c r="F21" s="7"/>
      <c r="G21" s="7">
        <v>8</v>
      </c>
      <c r="I21" s="765" t="s">
        <v>20</v>
      </c>
      <c r="J21" s="765"/>
      <c r="K21" s="765"/>
      <c r="N21" s="684"/>
      <c r="O21" s="685"/>
      <c r="P21" s="685"/>
      <c r="Q21" s="686"/>
    </row>
    <row r="22" spans="2:17" ht="15.75" thickBot="1" x14ac:dyDescent="0.3">
      <c r="B22" s="89">
        <v>15</v>
      </c>
      <c r="C22" s="3">
        <v>12</v>
      </c>
      <c r="D22" s="5">
        <v>0</v>
      </c>
      <c r="E22" s="2">
        <v>82</v>
      </c>
      <c r="F22" s="7"/>
      <c r="G22" s="7">
        <v>7</v>
      </c>
      <c r="I22" s="765" t="s">
        <v>20</v>
      </c>
      <c r="J22" s="765"/>
      <c r="K22" s="765"/>
      <c r="N22" s="668"/>
      <c r="O22" s="669"/>
      <c r="P22" s="669"/>
      <c r="Q22" s="670"/>
    </row>
    <row r="23" spans="2:17" ht="24.75" thickBot="1" x14ac:dyDescent="0.3">
      <c r="B23" s="85"/>
      <c r="C23" s="326" t="s">
        <v>7</v>
      </c>
      <c r="D23" s="326" t="s">
        <v>8</v>
      </c>
      <c r="E23" s="326" t="s">
        <v>9</v>
      </c>
      <c r="F23" s="326" t="s">
        <v>10</v>
      </c>
      <c r="G23" s="327" t="s">
        <v>2</v>
      </c>
      <c r="H23" s="19"/>
    </row>
    <row r="24" spans="2:17" ht="15.75" thickBot="1" x14ac:dyDescent="0.3">
      <c r="B24" s="309">
        <v>16</v>
      </c>
      <c r="C24" s="311">
        <v>0</v>
      </c>
      <c r="D24" s="312">
        <v>8</v>
      </c>
      <c r="E24" s="312">
        <v>50</v>
      </c>
      <c r="F24" s="308">
        <v>35</v>
      </c>
      <c r="G24" s="313">
        <v>4</v>
      </c>
      <c r="H24" s="310" t="s">
        <v>28</v>
      </c>
      <c r="I24" s="808" t="s">
        <v>21</v>
      </c>
      <c r="J24" s="777"/>
      <c r="N24" s="767" t="s">
        <v>42</v>
      </c>
      <c r="O24" s="701"/>
      <c r="P24" s="701"/>
      <c r="Q24" s="702"/>
    </row>
    <row r="25" spans="2:17" s="24" customFormat="1" ht="15.75" thickBot="1" x14ac:dyDescent="0.3">
      <c r="B25" s="155"/>
      <c r="C25" s="157"/>
      <c r="D25" s="158"/>
      <c r="E25" s="158"/>
      <c r="F25" s="156"/>
      <c r="G25" s="159"/>
      <c r="H25" s="201"/>
      <c r="I25" s="299"/>
      <c r="J25" s="299"/>
      <c r="N25" s="768"/>
      <c r="O25" s="769"/>
      <c r="P25" s="769"/>
      <c r="Q25" s="770"/>
    </row>
    <row r="26" spans="2:17" ht="15.75" thickBot="1" x14ac:dyDescent="0.3">
      <c r="B26" s="309">
        <v>17</v>
      </c>
      <c r="C26" s="314">
        <v>1</v>
      </c>
      <c r="D26" s="315">
        <v>2</v>
      </c>
      <c r="E26" s="316">
        <v>3</v>
      </c>
      <c r="F26" s="315">
        <v>4</v>
      </c>
      <c r="G26" s="315">
        <v>5</v>
      </c>
      <c r="I26" s="809" t="s">
        <v>21</v>
      </c>
      <c r="J26" s="809"/>
      <c r="N26" s="771"/>
      <c r="O26" s="772"/>
      <c r="P26" s="772"/>
      <c r="Q26" s="773"/>
    </row>
    <row r="27" spans="2:17" ht="15.75" thickBot="1" x14ac:dyDescent="0.3">
      <c r="B27" s="305"/>
      <c r="C27" s="304">
        <v>0</v>
      </c>
      <c r="D27" s="2">
        <v>0</v>
      </c>
      <c r="E27" s="2">
        <v>0</v>
      </c>
      <c r="F27" s="2">
        <v>0</v>
      </c>
      <c r="G27" s="2">
        <v>1</v>
      </c>
    </row>
    <row r="28" spans="2:17" ht="15.75" thickBot="1" x14ac:dyDescent="0.3">
      <c r="B28" s="305"/>
      <c r="C28" s="317">
        <v>6</v>
      </c>
      <c r="D28" s="318">
        <v>7</v>
      </c>
      <c r="E28" s="319">
        <v>8</v>
      </c>
      <c r="F28" s="318">
        <v>9</v>
      </c>
      <c r="G28" s="318">
        <v>10</v>
      </c>
    </row>
    <row r="29" spans="2:17" ht="15.75" thickBot="1" x14ac:dyDescent="0.3">
      <c r="B29" s="305"/>
      <c r="C29" s="304">
        <v>2</v>
      </c>
      <c r="D29" s="304">
        <v>11</v>
      </c>
      <c r="E29" s="304">
        <v>25</v>
      </c>
      <c r="F29" s="304">
        <v>30</v>
      </c>
      <c r="G29" s="304">
        <v>24</v>
      </c>
    </row>
    <row r="30" spans="2:17" ht="15.75" thickBot="1" x14ac:dyDescent="0.3">
      <c r="B30" s="305"/>
      <c r="C30" s="306"/>
      <c r="D30" s="306"/>
      <c r="E30" s="306"/>
      <c r="F30" s="306"/>
      <c r="G30" s="306"/>
    </row>
    <row r="31" spans="2:17" ht="15.75" thickBot="1" x14ac:dyDescent="0.3">
      <c r="B31" s="307"/>
      <c r="C31" s="323" t="s">
        <v>1</v>
      </c>
      <c r="D31" s="323" t="s">
        <v>0</v>
      </c>
      <c r="E31" s="324" t="s">
        <v>2</v>
      </c>
      <c r="F31" s="155"/>
      <c r="G31" s="154"/>
      <c r="H31" s="17"/>
    </row>
    <row r="32" spans="2:17" ht="15.75" thickBot="1" x14ac:dyDescent="0.3">
      <c r="B32" s="90">
        <v>18</v>
      </c>
      <c r="C32" s="3">
        <v>0</v>
      </c>
      <c r="D32" s="2">
        <v>92</v>
      </c>
      <c r="E32" s="321">
        <v>4</v>
      </c>
      <c r="F32" s="155"/>
      <c r="G32" s="160"/>
      <c r="H32" s="320" t="s">
        <v>28</v>
      </c>
      <c r="I32" s="776" t="s">
        <v>21</v>
      </c>
      <c r="J32" s="776"/>
    </row>
    <row r="35" spans="1:17" ht="15.75" thickBot="1" x14ac:dyDescent="0.3"/>
    <row r="36" spans="1:17" ht="15.75" thickBot="1" x14ac:dyDescent="0.3">
      <c r="B36" s="1"/>
      <c r="C36" s="323" t="s">
        <v>1</v>
      </c>
      <c r="D36" s="323" t="s">
        <v>0</v>
      </c>
      <c r="E36" s="324" t="s">
        <v>2</v>
      </c>
      <c r="F36" s="305"/>
      <c r="H36" s="17"/>
      <c r="I36" s="17"/>
      <c r="J36" s="17"/>
    </row>
    <row r="37" spans="1:17" ht="15.75" thickBot="1" x14ac:dyDescent="0.3">
      <c r="B37" s="14" t="s">
        <v>11</v>
      </c>
      <c r="C37" s="3">
        <v>1</v>
      </c>
      <c r="D37" s="2">
        <v>90</v>
      </c>
      <c r="E37" s="322">
        <v>6</v>
      </c>
      <c r="F37" s="305"/>
      <c r="G37" s="18" t="s">
        <v>29</v>
      </c>
      <c r="H37" s="746" t="s">
        <v>30</v>
      </c>
      <c r="I37" s="746"/>
      <c r="J37" s="747"/>
      <c r="N37" s="645" t="s">
        <v>43</v>
      </c>
      <c r="O37" s="646"/>
      <c r="P37" s="646"/>
      <c r="Q37" s="647"/>
    </row>
    <row r="38" spans="1:17" ht="24.75" thickBot="1" x14ac:dyDescent="0.3">
      <c r="B38" s="325" t="s">
        <v>7</v>
      </c>
      <c r="C38" s="326" t="s">
        <v>12</v>
      </c>
      <c r="D38" s="326" t="s">
        <v>13</v>
      </c>
      <c r="E38" s="326" t="s">
        <v>10</v>
      </c>
      <c r="F38" s="324" t="s">
        <v>2</v>
      </c>
      <c r="J38" s="24"/>
      <c r="N38" s="648"/>
      <c r="O38" s="649"/>
      <c r="P38" s="649"/>
      <c r="Q38" s="650"/>
    </row>
    <row r="39" spans="1:17" ht="15.75" thickBot="1" x14ac:dyDescent="0.3">
      <c r="A39" s="395" t="s">
        <v>71</v>
      </c>
      <c r="B39" s="311">
        <v>0</v>
      </c>
      <c r="C39" s="5">
        <v>2</v>
      </c>
      <c r="D39" s="5">
        <v>17</v>
      </c>
      <c r="E39" s="2">
        <v>72</v>
      </c>
      <c r="F39" s="8">
        <v>6</v>
      </c>
      <c r="H39" s="748" t="s">
        <v>30</v>
      </c>
      <c r="I39" s="746"/>
      <c r="J39" s="747"/>
    </row>
    <row r="40" spans="1:17" ht="15.75" thickBot="1" x14ac:dyDescent="0.3">
      <c r="A40" s="396" t="s">
        <v>72</v>
      </c>
      <c r="B40" s="311">
        <v>0</v>
      </c>
      <c r="C40" s="5">
        <v>5</v>
      </c>
      <c r="D40" s="5">
        <v>20</v>
      </c>
      <c r="E40" s="2">
        <v>65</v>
      </c>
      <c r="F40" s="8">
        <v>7</v>
      </c>
      <c r="H40" s="748" t="s">
        <v>30</v>
      </c>
      <c r="I40" s="746"/>
      <c r="J40" s="747"/>
    </row>
    <row r="47" spans="1:17" ht="15.75" x14ac:dyDescent="0.25">
      <c r="C47" s="671" t="s">
        <v>22</v>
      </c>
      <c r="D47" s="672"/>
      <c r="E47" s="672"/>
      <c r="F47" s="673"/>
    </row>
    <row r="48" spans="1:17" x14ac:dyDescent="0.25">
      <c r="B48" s="9"/>
      <c r="C48" s="17"/>
      <c r="F48" s="35"/>
    </row>
    <row r="49" spans="2:19" ht="15.75" thickBot="1" x14ac:dyDescent="0.3">
      <c r="B49" s="742" t="s">
        <v>65</v>
      </c>
      <c r="C49" s="754"/>
      <c r="D49" s="754"/>
      <c r="E49" s="35"/>
      <c r="F49" s="35"/>
      <c r="G49" s="35"/>
      <c r="I49" s="651" t="s">
        <v>33</v>
      </c>
      <c r="J49" s="652"/>
      <c r="K49" s="652"/>
      <c r="L49" s="653"/>
      <c r="N49" s="675"/>
      <c r="O49" s="675"/>
      <c r="P49" s="675"/>
      <c r="Q49" s="24"/>
      <c r="R49" s="24"/>
      <c r="S49" s="24"/>
    </row>
    <row r="50" spans="2:19" ht="15.75" thickBot="1" x14ac:dyDescent="0.3">
      <c r="B50" s="378"/>
      <c r="C50" s="380" t="s">
        <v>0</v>
      </c>
      <c r="D50" s="380" t="s">
        <v>1</v>
      </c>
      <c r="E50" s="383" t="s">
        <v>2</v>
      </c>
      <c r="F50" s="152"/>
      <c r="G50" s="24"/>
      <c r="I50" s="654"/>
      <c r="J50" s="655"/>
      <c r="K50" s="655"/>
      <c r="L50" s="656"/>
      <c r="N50" s="152"/>
      <c r="O50" s="153"/>
      <c r="P50" s="153"/>
      <c r="Q50" s="152"/>
      <c r="R50" s="152"/>
      <c r="S50" s="154"/>
    </row>
    <row r="51" spans="2:19" ht="15" customHeight="1" x14ac:dyDescent="0.25">
      <c r="B51" s="65" t="s">
        <v>44</v>
      </c>
      <c r="C51" s="379">
        <f>C5</f>
        <v>99</v>
      </c>
      <c r="D51" s="381">
        <f>D5</f>
        <v>2</v>
      </c>
      <c r="E51" s="382">
        <v>0</v>
      </c>
      <c r="F51" s="155"/>
      <c r="G51" s="24"/>
      <c r="N51" s="155"/>
      <c r="O51" s="156"/>
      <c r="P51" s="157"/>
      <c r="Q51" s="155"/>
      <c r="R51" s="155"/>
      <c r="S51" s="155"/>
    </row>
    <row r="52" spans="2:19" x14ac:dyDescent="0.25">
      <c r="B52" s="65" t="s">
        <v>45</v>
      </c>
      <c r="C52" s="68">
        <f>C6</f>
        <v>90</v>
      </c>
      <c r="D52" s="66">
        <f>D6</f>
        <v>11</v>
      </c>
      <c r="E52" s="65">
        <v>0</v>
      </c>
      <c r="F52" s="155"/>
      <c r="G52" s="24"/>
      <c r="N52" s="155"/>
      <c r="O52" s="156"/>
      <c r="P52" s="157"/>
      <c r="Q52" s="155"/>
      <c r="R52" s="155"/>
      <c r="S52" s="155"/>
    </row>
    <row r="53" spans="2:19" ht="60" x14ac:dyDescent="0.25">
      <c r="B53" s="65" t="s">
        <v>66</v>
      </c>
      <c r="C53" s="68">
        <f>C8</f>
        <v>77</v>
      </c>
      <c r="D53" s="66">
        <f>D8</f>
        <v>17</v>
      </c>
      <c r="E53" s="67">
        <f>E8</f>
        <v>7</v>
      </c>
      <c r="F53" s="144" t="s">
        <v>3</v>
      </c>
      <c r="G53" s="155"/>
      <c r="N53" s="155"/>
      <c r="O53" s="153"/>
      <c r="P53" s="153"/>
      <c r="Q53" s="153"/>
      <c r="R53" s="155"/>
      <c r="S53" s="155"/>
    </row>
    <row r="54" spans="2:19" x14ac:dyDescent="0.25">
      <c r="F54" s="67">
        <v>5</v>
      </c>
      <c r="N54" s="155"/>
      <c r="O54" s="156"/>
      <c r="P54" s="157"/>
      <c r="Q54" s="158"/>
      <c r="R54" s="155"/>
      <c r="S54" s="155"/>
    </row>
    <row r="55" spans="2:19" x14ac:dyDescent="0.25">
      <c r="B55" s="147" t="s">
        <v>67</v>
      </c>
      <c r="C55" s="194">
        <f>F10+E10</f>
        <v>98</v>
      </c>
      <c r="D55" s="193">
        <f>C10+D10</f>
        <v>3</v>
      </c>
      <c r="E55" s="146">
        <v>0</v>
      </c>
      <c r="N55" s="155"/>
      <c r="O55" s="153"/>
      <c r="P55" s="153"/>
      <c r="Q55" s="153"/>
      <c r="R55" s="153"/>
      <c r="S55" s="154"/>
    </row>
    <row r="56" spans="2:19" x14ac:dyDescent="0.25">
      <c r="B56" s="181" t="s">
        <v>85</v>
      </c>
      <c r="C56" s="196"/>
      <c r="D56" s="153"/>
      <c r="E56" s="153"/>
      <c r="F56" s="156"/>
      <c r="G56" s="159"/>
      <c r="N56" s="155"/>
      <c r="O56" s="157"/>
      <c r="P56" s="158"/>
      <c r="Q56" s="158"/>
      <c r="R56" s="156"/>
      <c r="S56" s="159"/>
    </row>
    <row r="57" spans="2:19" x14ac:dyDescent="0.25">
      <c r="B57" s="181" t="s">
        <v>86</v>
      </c>
      <c r="C57" s="197"/>
      <c r="D57" s="158"/>
      <c r="E57" s="158"/>
      <c r="F57" s="156"/>
      <c r="G57" s="159"/>
      <c r="N57" s="155"/>
      <c r="O57" s="157"/>
      <c r="P57" s="158"/>
      <c r="Q57" s="158"/>
      <c r="R57" s="156"/>
      <c r="S57" s="159"/>
    </row>
    <row r="59" spans="2:19" ht="15.75" thickBot="1" x14ac:dyDescent="0.3">
      <c r="B59" s="784" t="s">
        <v>64</v>
      </c>
      <c r="C59" s="784"/>
      <c r="D59" s="784"/>
      <c r="E59" s="13"/>
      <c r="F59" s="13"/>
      <c r="G59" s="13"/>
      <c r="I59" s="657" t="s">
        <v>69</v>
      </c>
      <c r="J59" s="658"/>
      <c r="K59" s="658"/>
      <c r="L59" s="659"/>
    </row>
    <row r="60" spans="2:19" ht="24.75" thickBot="1" x14ac:dyDescent="0.3">
      <c r="B60" s="375" t="s">
        <v>14</v>
      </c>
      <c r="C60" s="376" t="s">
        <v>1</v>
      </c>
      <c r="D60" s="376" t="s">
        <v>4</v>
      </c>
      <c r="E60" s="376" t="s">
        <v>5</v>
      </c>
      <c r="F60" s="376" t="s">
        <v>0</v>
      </c>
      <c r="G60" s="377" t="s">
        <v>2</v>
      </c>
      <c r="I60" s="660"/>
      <c r="J60" s="661"/>
      <c r="K60" s="661"/>
      <c r="L60" s="662"/>
    </row>
    <row r="61" spans="2:19" x14ac:dyDescent="0.25">
      <c r="B61" s="78" t="s">
        <v>96</v>
      </c>
      <c r="C61" s="77">
        <f>C13</f>
        <v>0</v>
      </c>
      <c r="D61" s="79">
        <f>D13</f>
        <v>1</v>
      </c>
      <c r="E61" s="79">
        <f>E13</f>
        <v>24</v>
      </c>
      <c r="F61" s="76">
        <f>F13</f>
        <v>75</v>
      </c>
      <c r="G61" s="80">
        <f>G13</f>
        <v>1</v>
      </c>
      <c r="H61" s="35"/>
    </row>
    <row r="62" spans="2:19" x14ac:dyDescent="0.25">
      <c r="B62" s="75" t="s">
        <v>97</v>
      </c>
      <c r="C62" s="74">
        <f>C15</f>
        <v>0</v>
      </c>
      <c r="D62" s="81">
        <f>D15</f>
        <v>2</v>
      </c>
      <c r="E62" s="81">
        <f>E15</f>
        <v>29</v>
      </c>
      <c r="F62" s="73">
        <v>50</v>
      </c>
      <c r="G62" s="82">
        <f>G15</f>
        <v>1</v>
      </c>
      <c r="H62" s="35"/>
    </row>
    <row r="63" spans="2:19" x14ac:dyDescent="0.25">
      <c r="B63" s="75" t="s">
        <v>98</v>
      </c>
      <c r="C63" s="74">
        <v>0</v>
      </c>
      <c r="D63" s="81">
        <v>0</v>
      </c>
      <c r="E63" s="81">
        <v>14</v>
      </c>
      <c r="F63" s="73">
        <f>F16</f>
        <v>83</v>
      </c>
      <c r="G63" s="82">
        <f>G16</f>
        <v>0</v>
      </c>
    </row>
    <row r="64" spans="2:19" x14ac:dyDescent="0.25">
      <c r="B64" s="101" t="s">
        <v>99</v>
      </c>
      <c r="C64" s="70">
        <f>C17</f>
        <v>0</v>
      </c>
      <c r="D64" s="71">
        <f>D17</f>
        <v>3</v>
      </c>
      <c r="E64" s="71">
        <f>E17</f>
        <v>21</v>
      </c>
      <c r="F64" s="72">
        <f>F17</f>
        <v>75</v>
      </c>
      <c r="G64" s="69">
        <f>G17</f>
        <v>2</v>
      </c>
    </row>
    <row r="65" spans="1:14" x14ac:dyDescent="0.25">
      <c r="B65" s="155"/>
      <c r="C65" s="157"/>
      <c r="D65" s="158"/>
      <c r="E65" s="158"/>
      <c r="F65" s="156"/>
      <c r="G65" s="159"/>
    </row>
    <row r="67" spans="1:14" ht="15.75" thickBot="1" x14ac:dyDescent="0.3">
      <c r="B67" s="749" t="s">
        <v>37</v>
      </c>
      <c r="C67" s="750"/>
      <c r="D67" s="750"/>
      <c r="E67" s="750"/>
      <c r="F67" s="24"/>
      <c r="G67" s="24"/>
      <c r="I67" s="663" t="s">
        <v>36</v>
      </c>
      <c r="J67" s="663"/>
      <c r="K67" s="663"/>
      <c r="L67" s="663"/>
    </row>
    <row r="68" spans="1:14" ht="24.75" thickBot="1" x14ac:dyDescent="0.3">
      <c r="B68" s="370" t="s">
        <v>14</v>
      </c>
      <c r="C68" s="372" t="s">
        <v>1</v>
      </c>
      <c r="D68" s="372" t="s">
        <v>4</v>
      </c>
      <c r="E68" s="372" t="s">
        <v>5</v>
      </c>
      <c r="F68" s="372" t="s">
        <v>0</v>
      </c>
      <c r="G68" s="374" t="s">
        <v>2</v>
      </c>
      <c r="I68" s="663"/>
      <c r="J68" s="663"/>
      <c r="K68" s="663"/>
      <c r="L68" s="663"/>
    </row>
    <row r="69" spans="1:14" x14ac:dyDescent="0.25">
      <c r="B69" s="102" t="s">
        <v>48</v>
      </c>
      <c r="C69" s="371">
        <f t="shared" ref="C69:G70" si="0">C11</f>
        <v>1</v>
      </c>
      <c r="D69" s="373">
        <f t="shared" si="0"/>
        <v>1</v>
      </c>
      <c r="E69" s="373">
        <f t="shared" si="0"/>
        <v>37</v>
      </c>
      <c r="F69" s="57">
        <f t="shared" si="0"/>
        <v>62</v>
      </c>
      <c r="G69" s="60">
        <f t="shared" si="0"/>
        <v>0</v>
      </c>
      <c r="H69" s="53"/>
    </row>
    <row r="70" spans="1:14" x14ac:dyDescent="0.25">
      <c r="B70" s="56" t="s">
        <v>49</v>
      </c>
      <c r="C70" s="64">
        <f t="shared" si="0"/>
        <v>10</v>
      </c>
      <c r="D70" s="62">
        <f t="shared" si="0"/>
        <v>7</v>
      </c>
      <c r="E70" s="62">
        <f t="shared" si="0"/>
        <v>60</v>
      </c>
      <c r="F70" s="58">
        <f t="shared" si="0"/>
        <v>24</v>
      </c>
      <c r="G70" s="59">
        <f t="shared" si="0"/>
        <v>0</v>
      </c>
    </row>
    <row r="71" spans="1:14" x14ac:dyDescent="0.25">
      <c r="B71" s="155"/>
      <c r="C71" s="157"/>
      <c r="D71" s="158"/>
      <c r="E71" s="158"/>
      <c r="F71" s="156"/>
      <c r="G71" s="159"/>
    </row>
    <row r="73" spans="1:14" ht="15.75" thickBot="1" x14ac:dyDescent="0.3">
      <c r="B73" s="778" t="s">
        <v>38</v>
      </c>
      <c r="C73" s="779"/>
      <c r="D73" s="780"/>
      <c r="I73" s="664" t="s">
        <v>34</v>
      </c>
      <c r="J73" s="664"/>
      <c r="K73" s="664"/>
      <c r="L73" s="664"/>
      <c r="M73" s="664"/>
      <c r="N73" s="664"/>
    </row>
    <row r="74" spans="1:14" ht="24.75" thickBot="1" x14ac:dyDescent="0.3">
      <c r="A74" s="34"/>
      <c r="B74" s="364" t="s">
        <v>14</v>
      </c>
      <c r="C74" s="365" t="s">
        <v>1</v>
      </c>
      <c r="D74" s="365" t="s">
        <v>4</v>
      </c>
      <c r="E74" s="365" t="s">
        <v>5</v>
      </c>
      <c r="F74" s="365" t="s">
        <v>0</v>
      </c>
      <c r="G74" s="369" t="s">
        <v>2</v>
      </c>
    </row>
    <row r="75" spans="1:14" x14ac:dyDescent="0.25">
      <c r="A75" s="34"/>
      <c r="B75" s="103" t="s">
        <v>51</v>
      </c>
      <c r="C75" s="51">
        <f>C14</f>
        <v>0</v>
      </c>
      <c r="D75" s="366">
        <f>D14</f>
        <v>3</v>
      </c>
      <c r="E75" s="366">
        <f>E14</f>
        <v>29</v>
      </c>
      <c r="F75" s="367">
        <f>F14</f>
        <v>69</v>
      </c>
      <c r="G75" s="368">
        <f>G14</f>
        <v>0</v>
      </c>
      <c r="H75" s="53"/>
    </row>
    <row r="76" spans="1:14" x14ac:dyDescent="0.25">
      <c r="A76" s="35"/>
      <c r="B76" s="155"/>
      <c r="C76" s="157"/>
      <c r="D76" s="158"/>
      <c r="E76" s="158"/>
      <c r="F76" s="156"/>
      <c r="G76" s="159"/>
      <c r="H76" s="35"/>
    </row>
    <row r="78" spans="1:14" ht="18" customHeight="1" thickBot="1" x14ac:dyDescent="0.3">
      <c r="B78" s="781" t="s">
        <v>39</v>
      </c>
      <c r="C78" s="782"/>
      <c r="D78" s="782"/>
      <c r="E78" s="783"/>
      <c r="F78" s="35"/>
      <c r="G78" s="35"/>
      <c r="I78" s="665" t="s">
        <v>35</v>
      </c>
      <c r="J78" s="666"/>
      <c r="K78" s="666"/>
      <c r="L78" s="667"/>
    </row>
    <row r="79" spans="1:14" ht="24.75" thickBot="1" x14ac:dyDescent="0.3">
      <c r="B79" s="341" t="s">
        <v>14</v>
      </c>
      <c r="C79" s="348" t="s">
        <v>1</v>
      </c>
      <c r="D79" s="347" t="s">
        <v>6</v>
      </c>
      <c r="E79" s="347" t="s">
        <v>0</v>
      </c>
      <c r="F79" s="346" t="s">
        <v>2</v>
      </c>
      <c r="G79" s="154"/>
      <c r="I79" s="684"/>
      <c r="J79" s="685"/>
      <c r="K79" s="685"/>
      <c r="L79" s="686"/>
    </row>
    <row r="80" spans="1:14" ht="15" customHeight="1" x14ac:dyDescent="0.25">
      <c r="A80" s="34"/>
      <c r="B80" s="104" t="s">
        <v>57</v>
      </c>
      <c r="C80" s="342">
        <f t="shared" ref="C80:E81" si="1">C19</f>
        <v>8</v>
      </c>
      <c r="D80" s="343">
        <f t="shared" si="1"/>
        <v>6</v>
      </c>
      <c r="E80" s="344">
        <f t="shared" si="1"/>
        <v>86</v>
      </c>
      <c r="F80" s="345">
        <f>G19</f>
        <v>1</v>
      </c>
      <c r="G80" s="159"/>
      <c r="I80" s="684"/>
      <c r="J80" s="685"/>
      <c r="K80" s="685"/>
      <c r="L80" s="686"/>
    </row>
    <row r="81" spans="2:19" x14ac:dyDescent="0.25">
      <c r="B81" s="37" t="s">
        <v>56</v>
      </c>
      <c r="C81" s="42">
        <f t="shared" si="1"/>
        <v>8</v>
      </c>
      <c r="D81" s="43">
        <f t="shared" si="1"/>
        <v>5</v>
      </c>
      <c r="E81" s="44">
        <f t="shared" si="1"/>
        <v>83</v>
      </c>
      <c r="F81" s="49">
        <f>G20</f>
        <v>5</v>
      </c>
      <c r="G81" s="159"/>
      <c r="I81" s="668"/>
      <c r="J81" s="669"/>
      <c r="K81" s="669"/>
      <c r="L81" s="670"/>
    </row>
    <row r="82" spans="2:19" x14ac:dyDescent="0.25">
      <c r="B82" s="38" t="s">
        <v>55</v>
      </c>
      <c r="C82" s="45">
        <v>33</v>
      </c>
      <c r="D82" s="46">
        <v>0</v>
      </c>
      <c r="E82" s="47">
        <v>38</v>
      </c>
      <c r="F82" s="50">
        <f>G21</f>
        <v>8</v>
      </c>
      <c r="G82" s="159"/>
    </row>
    <row r="83" spans="2:19" x14ac:dyDescent="0.25">
      <c r="B83" s="104" t="s">
        <v>58</v>
      </c>
      <c r="C83" s="39">
        <f>C22</f>
        <v>12</v>
      </c>
      <c r="D83" s="40">
        <f>D22</f>
        <v>0</v>
      </c>
      <c r="E83" s="41">
        <f>E22</f>
        <v>82</v>
      </c>
      <c r="F83" s="48">
        <f>G22</f>
        <v>7</v>
      </c>
      <c r="G83" s="159"/>
    </row>
    <row r="84" spans="2:19" x14ac:dyDescent="0.25">
      <c r="B84" s="155"/>
      <c r="C84" s="157"/>
      <c r="D84" s="158"/>
      <c r="E84" s="156"/>
      <c r="F84" s="159"/>
      <c r="G84" s="159"/>
    </row>
    <row r="85" spans="2:19" ht="15" customHeight="1" thickBot="1" x14ac:dyDescent="0.3">
      <c r="B85" s="776" t="s">
        <v>40</v>
      </c>
      <c r="C85" s="777"/>
      <c r="D85" s="777"/>
      <c r="I85" s="639" t="s">
        <v>42</v>
      </c>
      <c r="J85" s="640"/>
      <c r="K85" s="640"/>
      <c r="L85" s="641"/>
    </row>
    <row r="86" spans="2:19" ht="15.75" thickBot="1" x14ac:dyDescent="0.3">
      <c r="B86" s="333"/>
      <c r="C86" s="349" t="s">
        <v>0</v>
      </c>
      <c r="D86" s="351" t="s">
        <v>1</v>
      </c>
      <c r="E86" s="350" t="s">
        <v>2</v>
      </c>
      <c r="I86" s="642"/>
      <c r="J86" s="643"/>
      <c r="K86" s="643"/>
      <c r="L86" s="644"/>
    </row>
    <row r="87" spans="2:19" x14ac:dyDescent="0.25">
      <c r="B87" s="180" t="s">
        <v>59</v>
      </c>
      <c r="C87" s="334">
        <f>E24+F24</f>
        <v>85</v>
      </c>
      <c r="D87" s="335">
        <f>C24+D24</f>
        <v>8</v>
      </c>
      <c r="E87" s="336">
        <f>G24</f>
        <v>4</v>
      </c>
      <c r="I87" s="187"/>
      <c r="J87" s="187"/>
      <c r="K87" s="187"/>
      <c r="L87" s="187"/>
    </row>
    <row r="88" spans="2:19" x14ac:dyDescent="0.25">
      <c r="B88" s="180" t="s">
        <v>61</v>
      </c>
      <c r="C88" s="332">
        <f>D32</f>
        <v>92</v>
      </c>
      <c r="D88" s="330">
        <f>C32</f>
        <v>0</v>
      </c>
      <c r="E88" s="331">
        <f>E32</f>
        <v>4</v>
      </c>
      <c r="I88" s="187"/>
      <c r="J88" s="187"/>
      <c r="K88" s="187"/>
      <c r="L88" s="187"/>
    </row>
    <row r="89" spans="2:19" x14ac:dyDescent="0.25">
      <c r="B89" s="181" t="s">
        <v>83</v>
      </c>
      <c r="C89" s="182"/>
      <c r="D89" s="183"/>
      <c r="E89" s="186"/>
      <c r="I89" s="187"/>
      <c r="J89" s="187"/>
      <c r="K89" s="187"/>
      <c r="L89" s="187"/>
    </row>
    <row r="90" spans="2:19" ht="13.5" customHeight="1" thickBot="1" x14ac:dyDescent="0.3">
      <c r="B90" s="181" t="s">
        <v>84</v>
      </c>
      <c r="C90" s="338"/>
      <c r="D90" s="339"/>
      <c r="F90" s="35"/>
      <c r="G90" s="35"/>
      <c r="H90" s="35"/>
      <c r="I90" s="35"/>
      <c r="J90" s="35"/>
      <c r="K90" s="35"/>
      <c r="L90" s="35"/>
    </row>
    <row r="91" spans="2:19" ht="39" thickBot="1" x14ac:dyDescent="0.3">
      <c r="B91" s="337" t="s">
        <v>60</v>
      </c>
      <c r="C91" s="352" t="s">
        <v>81</v>
      </c>
      <c r="D91" s="353" t="s">
        <v>73</v>
      </c>
      <c r="E91" s="354" t="s">
        <v>74</v>
      </c>
      <c r="F91" s="353" t="s">
        <v>75</v>
      </c>
      <c r="G91" s="353" t="s">
        <v>70</v>
      </c>
      <c r="H91" s="353" t="s">
        <v>76</v>
      </c>
      <c r="I91" s="353" t="s">
        <v>77</v>
      </c>
      <c r="J91" s="354" t="s">
        <v>78</v>
      </c>
      <c r="K91" s="353" t="s">
        <v>79</v>
      </c>
      <c r="L91" s="355" t="s">
        <v>82</v>
      </c>
    </row>
    <row r="92" spans="2:19" x14ac:dyDescent="0.25">
      <c r="B92" s="179" t="s">
        <v>80</v>
      </c>
      <c r="C92" s="340">
        <f>C27</f>
        <v>0</v>
      </c>
      <c r="D92" s="340">
        <f>D27</f>
        <v>0</v>
      </c>
      <c r="E92" s="340">
        <f>E27</f>
        <v>0</v>
      </c>
      <c r="F92" s="340">
        <f>F27</f>
        <v>0</v>
      </c>
      <c r="G92" s="340">
        <f>G27</f>
        <v>1</v>
      </c>
      <c r="H92" s="340">
        <f>C29</f>
        <v>2</v>
      </c>
      <c r="I92" s="340">
        <f>D29</f>
        <v>11</v>
      </c>
      <c r="J92" s="340">
        <f>E29</f>
        <v>25</v>
      </c>
      <c r="K92" s="340">
        <f>F29</f>
        <v>30</v>
      </c>
      <c r="L92" s="340">
        <f>G29</f>
        <v>24</v>
      </c>
    </row>
    <row r="93" spans="2:19" x14ac:dyDescent="0.25">
      <c r="F93" s="155"/>
      <c r="G93" s="154"/>
    </row>
    <row r="94" spans="2:19" x14ac:dyDescent="0.25">
      <c r="M94" s="24"/>
      <c r="N94" s="24"/>
      <c r="O94" s="24"/>
      <c r="P94" s="24"/>
      <c r="Q94" s="24"/>
      <c r="R94" s="24"/>
      <c r="S94" s="24"/>
    </row>
    <row r="95" spans="2:19" ht="15.75" thickBot="1" x14ac:dyDescent="0.3">
      <c r="B95" s="748" t="s">
        <v>41</v>
      </c>
      <c r="C95" s="774"/>
      <c r="D95" s="775"/>
      <c r="E95" s="13"/>
      <c r="F95" s="13"/>
      <c r="I95" s="645" t="s">
        <v>43</v>
      </c>
      <c r="J95" s="646"/>
      <c r="K95" s="646"/>
      <c r="L95" s="647"/>
      <c r="M95" s="24"/>
      <c r="N95" s="675"/>
      <c r="O95" s="675"/>
      <c r="P95" s="675"/>
      <c r="Q95" s="24"/>
      <c r="R95" s="24"/>
      <c r="S95" s="24"/>
    </row>
    <row r="96" spans="2:19" ht="15.75" thickBot="1" x14ac:dyDescent="0.3">
      <c r="B96" s="356" t="s">
        <v>14</v>
      </c>
      <c r="C96" s="357" t="s">
        <v>1</v>
      </c>
      <c r="D96" s="357" t="s">
        <v>0</v>
      </c>
      <c r="E96" s="358" t="s">
        <v>2</v>
      </c>
      <c r="F96" s="27"/>
      <c r="I96" s="648"/>
      <c r="J96" s="649"/>
      <c r="K96" s="649"/>
      <c r="L96" s="650"/>
      <c r="M96" s="24"/>
      <c r="N96" s="152"/>
      <c r="O96" s="153"/>
      <c r="P96" s="153"/>
      <c r="Q96" s="154"/>
      <c r="R96" s="155"/>
      <c r="S96" s="24"/>
    </row>
    <row r="97" spans="1:19" ht="15.75" thickBot="1" x14ac:dyDescent="0.3">
      <c r="B97" s="33" t="s">
        <v>11</v>
      </c>
      <c r="C97" s="359">
        <f>C37</f>
        <v>1</v>
      </c>
      <c r="D97" s="361">
        <f>D37</f>
        <v>90</v>
      </c>
      <c r="E97" s="363">
        <f>F39</f>
        <v>6</v>
      </c>
      <c r="F97" s="27"/>
      <c r="M97" s="24"/>
      <c r="N97" s="152"/>
      <c r="O97" s="157"/>
      <c r="P97" s="156"/>
      <c r="Q97" s="160"/>
      <c r="R97" s="155"/>
      <c r="S97" s="24"/>
    </row>
    <row r="98" spans="1:19" ht="24.75" thickBot="1" x14ac:dyDescent="0.3">
      <c r="C98" s="357" t="s">
        <v>7</v>
      </c>
      <c r="D98" s="357" t="s">
        <v>12</v>
      </c>
      <c r="E98" s="357" t="s">
        <v>13</v>
      </c>
      <c r="F98" s="357" t="s">
        <v>10</v>
      </c>
      <c r="G98" s="358" t="s">
        <v>2</v>
      </c>
      <c r="M98" s="24"/>
      <c r="N98" s="153"/>
      <c r="O98" s="153"/>
      <c r="P98" s="153"/>
      <c r="Q98" s="153"/>
      <c r="R98" s="154"/>
      <c r="S98" s="24"/>
    </row>
    <row r="99" spans="1:19" x14ac:dyDescent="0.25">
      <c r="B99" s="165" t="s">
        <v>71</v>
      </c>
      <c r="C99" s="360">
        <f t="shared" ref="C99:G100" si="2">B39</f>
        <v>0</v>
      </c>
      <c r="D99" s="362">
        <f t="shared" si="2"/>
        <v>2</v>
      </c>
      <c r="E99" s="362">
        <f t="shared" si="2"/>
        <v>17</v>
      </c>
      <c r="F99" s="361">
        <f t="shared" si="2"/>
        <v>72</v>
      </c>
      <c r="G99" s="363">
        <f t="shared" si="2"/>
        <v>6</v>
      </c>
      <c r="M99" s="24"/>
      <c r="N99" s="152"/>
      <c r="O99" s="158"/>
      <c r="P99" s="158"/>
      <c r="Q99" s="156"/>
      <c r="R99" s="160"/>
      <c r="S99" s="24"/>
    </row>
    <row r="100" spans="1:19" x14ac:dyDescent="0.25">
      <c r="B100" s="165" t="s">
        <v>72</v>
      </c>
      <c r="C100" s="164">
        <f t="shared" si="2"/>
        <v>0</v>
      </c>
      <c r="D100" s="31">
        <f t="shared" si="2"/>
        <v>5</v>
      </c>
      <c r="E100" s="31">
        <f t="shared" si="2"/>
        <v>20</v>
      </c>
      <c r="F100" s="29">
        <f t="shared" si="2"/>
        <v>65</v>
      </c>
      <c r="G100" s="168">
        <f t="shared" si="2"/>
        <v>7</v>
      </c>
      <c r="M100" s="24"/>
      <c r="N100" s="152"/>
      <c r="O100" s="158"/>
      <c r="P100" s="158"/>
      <c r="Q100" s="156"/>
      <c r="R100" s="160"/>
      <c r="S100" s="24"/>
    </row>
    <row r="101" spans="1:19" x14ac:dyDescent="0.25">
      <c r="A101" s="162"/>
      <c r="B101" s="157"/>
      <c r="C101" s="158"/>
      <c r="D101" s="158"/>
      <c r="E101" s="156"/>
      <c r="F101" s="160"/>
      <c r="M101" s="24"/>
      <c r="N101" s="152"/>
      <c r="O101" s="158"/>
      <c r="P101" s="158"/>
      <c r="Q101" s="156"/>
      <c r="R101" s="160"/>
      <c r="S101" s="24"/>
    </row>
    <row r="102" spans="1:19" ht="15.75" thickBot="1" x14ac:dyDescent="0.3"/>
    <row r="103" spans="1:19" x14ac:dyDescent="0.25">
      <c r="B103" s="801" t="s">
        <v>65</v>
      </c>
      <c r="C103" s="802"/>
      <c r="D103" s="803"/>
      <c r="E103" s="118"/>
      <c r="F103" s="111"/>
      <c r="G103" s="108" t="s">
        <v>62</v>
      </c>
    </row>
    <row r="104" spans="1:19" x14ac:dyDescent="0.25">
      <c r="B104" s="150"/>
      <c r="C104" s="151"/>
      <c r="D104" s="151"/>
      <c r="E104" s="35"/>
      <c r="F104" s="35"/>
      <c r="G104" s="148" t="s">
        <v>63</v>
      </c>
    </row>
    <row r="105" spans="1:19" x14ac:dyDescent="0.25">
      <c r="B105" s="112"/>
      <c r="C105" s="35"/>
      <c r="D105" s="35"/>
      <c r="E105" s="35"/>
      <c r="F105" s="35"/>
      <c r="G105" s="109" t="s">
        <v>68</v>
      </c>
    </row>
    <row r="106" spans="1:19" x14ac:dyDescent="0.25">
      <c r="B106" s="714" t="s">
        <v>33</v>
      </c>
      <c r="C106" s="652"/>
      <c r="D106" s="652"/>
      <c r="E106" s="653"/>
      <c r="F106" s="53"/>
      <c r="G106" s="109" t="s">
        <v>46</v>
      </c>
    </row>
    <row r="107" spans="1:19" ht="15.75" thickBot="1" x14ac:dyDescent="0.3">
      <c r="B107" s="715"/>
      <c r="C107" s="716"/>
      <c r="D107" s="716"/>
      <c r="E107" s="717"/>
      <c r="F107" s="119"/>
      <c r="G107" s="149" t="s">
        <v>47</v>
      </c>
    </row>
    <row r="108" spans="1:19" ht="15.75" thickBot="1" x14ac:dyDescent="0.3"/>
    <row r="109" spans="1:19" x14ac:dyDescent="0.25">
      <c r="B109" s="798" t="s">
        <v>64</v>
      </c>
      <c r="C109" s="799"/>
      <c r="D109" s="800"/>
      <c r="E109" s="111"/>
      <c r="F109" s="116"/>
      <c r="G109" s="106" t="s">
        <v>62</v>
      </c>
    </row>
    <row r="110" spans="1:19" x14ac:dyDescent="0.25">
      <c r="B110" s="112"/>
      <c r="C110" s="35"/>
      <c r="D110" s="35"/>
      <c r="E110" s="35"/>
      <c r="F110" s="34"/>
      <c r="G110" s="110" t="s">
        <v>50</v>
      </c>
    </row>
    <row r="111" spans="1:19" x14ac:dyDescent="0.25">
      <c r="B111" s="112"/>
      <c r="C111" s="35"/>
      <c r="D111" s="35"/>
      <c r="E111" s="35"/>
      <c r="F111" s="34"/>
      <c r="G111" s="110" t="s">
        <v>52</v>
      </c>
    </row>
    <row r="112" spans="1:19" x14ac:dyDescent="0.25">
      <c r="B112" s="112"/>
      <c r="C112" s="35"/>
      <c r="D112" s="35"/>
      <c r="E112" s="35"/>
      <c r="F112" s="34"/>
      <c r="G112" s="113" t="s">
        <v>53</v>
      </c>
      <c r="K112" s="675"/>
      <c r="L112" s="675"/>
      <c r="M112" s="675"/>
      <c r="N112" s="675"/>
      <c r="O112" s="24"/>
      <c r="P112" s="35"/>
    </row>
    <row r="113" spans="2:21" ht="15.75" thickBot="1" x14ac:dyDescent="0.3">
      <c r="B113" s="114"/>
      <c r="C113" s="11"/>
      <c r="D113" s="11"/>
      <c r="E113" s="11"/>
      <c r="F113" s="117"/>
      <c r="G113" s="105" t="s">
        <v>54</v>
      </c>
      <c r="H113" s="35"/>
      <c r="K113" s="152"/>
      <c r="L113" s="153"/>
      <c r="M113" s="153"/>
      <c r="N113" s="153"/>
      <c r="O113" s="154"/>
    </row>
    <row r="114" spans="2:21" ht="15.75" thickBot="1" x14ac:dyDescent="0.3">
      <c r="K114" s="155"/>
      <c r="L114" s="157"/>
      <c r="M114" s="158"/>
      <c r="N114" s="156"/>
      <c r="O114" s="159"/>
    </row>
    <row r="115" spans="2:21" x14ac:dyDescent="0.25">
      <c r="B115" s="804" t="s">
        <v>37</v>
      </c>
      <c r="C115" s="805"/>
      <c r="D115" s="805"/>
      <c r="E115" s="805"/>
      <c r="F115" s="118"/>
      <c r="G115" s="107" t="s">
        <v>62</v>
      </c>
      <c r="K115" s="155"/>
      <c r="L115" s="157"/>
      <c r="M115" s="158"/>
      <c r="N115" s="156"/>
      <c r="O115" s="159"/>
    </row>
    <row r="116" spans="2:21" x14ac:dyDescent="0.25">
      <c r="B116" s="112"/>
      <c r="C116" s="35"/>
      <c r="D116" s="35"/>
      <c r="E116" s="35"/>
      <c r="F116" s="35"/>
      <c r="G116" s="55" t="s">
        <v>48</v>
      </c>
      <c r="K116" s="155"/>
      <c r="L116" s="157"/>
      <c r="M116" s="158"/>
      <c r="N116" s="156"/>
      <c r="O116" s="159"/>
    </row>
    <row r="117" spans="2:21" x14ac:dyDescent="0.25">
      <c r="B117" s="723" t="s">
        <v>36</v>
      </c>
      <c r="C117" s="724"/>
      <c r="D117" s="724"/>
      <c r="E117" s="724"/>
      <c r="F117" s="53"/>
      <c r="G117" s="120" t="s">
        <v>49</v>
      </c>
      <c r="K117" s="155"/>
      <c r="L117" s="157"/>
      <c r="M117" s="158"/>
      <c r="N117" s="156"/>
      <c r="O117" s="159"/>
    </row>
    <row r="118" spans="2:21" ht="15.75" thickBot="1" x14ac:dyDescent="0.3">
      <c r="B118" s="725"/>
      <c r="C118" s="726"/>
      <c r="D118" s="726"/>
      <c r="E118" s="726"/>
      <c r="F118" s="119"/>
      <c r="G118" s="121"/>
    </row>
    <row r="119" spans="2:21" ht="15.75" thickBot="1" x14ac:dyDescent="0.3"/>
    <row r="120" spans="2:21" x14ac:dyDescent="0.25">
      <c r="B120" s="792" t="s">
        <v>38</v>
      </c>
      <c r="C120" s="793"/>
      <c r="D120" s="794"/>
      <c r="E120" s="118"/>
      <c r="F120" s="116"/>
      <c r="G120" s="127" t="s">
        <v>62</v>
      </c>
      <c r="Q120" s="156"/>
      <c r="R120" s="156"/>
      <c r="S120" s="156"/>
      <c r="T120" s="156"/>
      <c r="U120" s="156"/>
    </row>
    <row r="121" spans="2:21" x14ac:dyDescent="0.25">
      <c r="B121" s="112"/>
      <c r="C121" s="35"/>
      <c r="D121" s="35"/>
      <c r="E121" s="35"/>
      <c r="F121" s="34"/>
      <c r="G121" s="123" t="s">
        <v>51</v>
      </c>
    </row>
    <row r="122" spans="2:21" ht="15" customHeight="1" x14ac:dyDescent="0.25">
      <c r="B122" s="710" t="s">
        <v>34</v>
      </c>
      <c r="C122" s="711"/>
      <c r="D122" s="711"/>
      <c r="E122" s="711"/>
      <c r="F122" s="125"/>
      <c r="G122" s="124"/>
    </row>
    <row r="123" spans="2:21" ht="15.75" thickBot="1" x14ac:dyDescent="0.3">
      <c r="B123" s="712"/>
      <c r="C123" s="713"/>
      <c r="D123" s="713"/>
      <c r="E123" s="713"/>
      <c r="F123" s="119"/>
      <c r="G123" s="115"/>
    </row>
    <row r="124" spans="2:21" ht="15.75" thickBot="1" x14ac:dyDescent="0.3">
      <c r="M124" s="675"/>
      <c r="N124" s="675"/>
      <c r="O124" s="675"/>
      <c r="P124" s="24"/>
      <c r="Q124" s="24"/>
      <c r="R124" s="24"/>
    </row>
    <row r="125" spans="2:21" x14ac:dyDescent="0.25">
      <c r="B125" s="795" t="s">
        <v>39</v>
      </c>
      <c r="C125" s="796"/>
      <c r="D125" s="796"/>
      <c r="E125" s="797"/>
      <c r="F125" s="116"/>
      <c r="G125" s="126" t="s">
        <v>62</v>
      </c>
      <c r="M125" s="152"/>
      <c r="N125" s="153"/>
      <c r="O125" s="153"/>
      <c r="P125" s="153"/>
      <c r="Q125" s="153"/>
      <c r="R125" s="154"/>
    </row>
    <row r="126" spans="2:21" x14ac:dyDescent="0.25">
      <c r="B126" s="112"/>
      <c r="C126" s="35"/>
      <c r="D126" s="35"/>
      <c r="E126" s="35"/>
      <c r="F126" s="34"/>
      <c r="G126" s="131" t="s">
        <v>57</v>
      </c>
      <c r="M126" s="155"/>
      <c r="N126" s="157"/>
      <c r="O126" s="158"/>
      <c r="P126" s="158"/>
      <c r="Q126" s="156"/>
      <c r="R126" s="159"/>
    </row>
    <row r="127" spans="2:21" ht="15" customHeight="1" x14ac:dyDescent="0.25">
      <c r="B127" s="132"/>
      <c r="C127" s="133"/>
      <c r="D127" s="133"/>
      <c r="E127" s="133"/>
      <c r="F127" s="35"/>
      <c r="G127" s="128" t="s">
        <v>56</v>
      </c>
      <c r="M127" s="155"/>
      <c r="N127" s="170"/>
      <c r="O127" s="170"/>
      <c r="P127" s="171"/>
      <c r="Q127" s="170"/>
      <c r="R127" s="170"/>
    </row>
    <row r="128" spans="2:21" ht="15.75" customHeight="1" x14ac:dyDescent="0.25">
      <c r="B128" s="736" t="s">
        <v>35</v>
      </c>
      <c r="C128" s="737"/>
      <c r="D128" s="737"/>
      <c r="E128" s="737"/>
      <c r="F128" s="134"/>
      <c r="G128" s="129" t="s">
        <v>55</v>
      </c>
      <c r="M128" s="152"/>
      <c r="N128" s="156"/>
      <c r="O128" s="156"/>
      <c r="P128" s="156"/>
      <c r="Q128" s="156"/>
      <c r="R128" s="156"/>
    </row>
    <row r="129" spans="1:18" ht="15.75" thickBot="1" x14ac:dyDescent="0.3">
      <c r="B129" s="738"/>
      <c r="C129" s="739"/>
      <c r="D129" s="739"/>
      <c r="E129" s="739"/>
      <c r="F129" s="135"/>
      <c r="G129" s="130" t="s">
        <v>58</v>
      </c>
      <c r="J129" s="35"/>
      <c r="K129" s="152"/>
      <c r="L129" s="153"/>
      <c r="M129" s="153"/>
      <c r="N129" s="153"/>
      <c r="O129" s="153"/>
      <c r="P129" s="177"/>
      <c r="Q129" s="170"/>
      <c r="R129" s="170"/>
    </row>
    <row r="130" spans="1:18" ht="15.75" thickBot="1" x14ac:dyDescent="0.3">
      <c r="J130" s="153"/>
      <c r="K130" s="155"/>
      <c r="N130" s="158"/>
      <c r="O130" s="156"/>
      <c r="P130" s="176"/>
      <c r="Q130" s="172"/>
      <c r="R130" s="172"/>
    </row>
    <row r="131" spans="1:18" x14ac:dyDescent="0.25">
      <c r="A131" s="35"/>
      <c r="B131" s="789" t="s">
        <v>40</v>
      </c>
      <c r="C131" s="790"/>
      <c r="D131" s="791"/>
      <c r="E131" s="118"/>
      <c r="F131" s="116"/>
      <c r="G131" s="136" t="s">
        <v>62</v>
      </c>
      <c r="J131" s="158"/>
      <c r="K131" s="24"/>
      <c r="N131" s="153"/>
      <c r="O131" s="153"/>
      <c r="P131" s="155"/>
      <c r="Q131" s="155"/>
      <c r="R131" s="154"/>
    </row>
    <row r="132" spans="1:18" x14ac:dyDescent="0.25">
      <c r="A132" s="35"/>
      <c r="B132" s="112"/>
      <c r="C132" s="17"/>
      <c r="D132" s="17"/>
      <c r="E132" s="35"/>
      <c r="F132" s="34"/>
      <c r="G132" s="137" t="s">
        <v>59</v>
      </c>
      <c r="J132" s="35"/>
      <c r="K132" s="24"/>
      <c r="L132" s="24"/>
      <c r="M132" s="155"/>
      <c r="N132" s="157"/>
      <c r="O132" s="156"/>
      <c r="P132" s="155"/>
      <c r="Q132" s="155"/>
      <c r="R132" s="160"/>
    </row>
    <row r="133" spans="1:18" x14ac:dyDescent="0.25">
      <c r="A133" s="35"/>
      <c r="B133" s="700" t="s">
        <v>42</v>
      </c>
      <c r="C133" s="701"/>
      <c r="D133" s="701"/>
      <c r="E133" s="702"/>
      <c r="F133" s="134"/>
      <c r="G133" s="137" t="s">
        <v>60</v>
      </c>
      <c r="K133" s="155"/>
      <c r="L133" s="153"/>
      <c r="M133" s="153"/>
      <c r="N133" s="154"/>
      <c r="O133" s="24"/>
      <c r="P133" s="24"/>
    </row>
    <row r="134" spans="1:18" ht="15.75" thickBot="1" x14ac:dyDescent="0.3">
      <c r="B134" s="703"/>
      <c r="C134" s="704"/>
      <c r="D134" s="704"/>
      <c r="E134" s="705"/>
      <c r="F134" s="135"/>
      <c r="G134" s="12" t="s">
        <v>61</v>
      </c>
      <c r="K134" s="155"/>
      <c r="L134" s="157"/>
      <c r="M134" s="156"/>
      <c r="N134" s="176"/>
      <c r="O134" s="24"/>
      <c r="P134" s="24"/>
    </row>
    <row r="135" spans="1:18" ht="15.75" thickBot="1" x14ac:dyDescent="0.3">
      <c r="K135" s="24"/>
      <c r="L135" s="24"/>
      <c r="M135" s="24"/>
      <c r="N135" s="24"/>
      <c r="O135" s="24"/>
      <c r="P135" s="24"/>
    </row>
    <row r="136" spans="1:18" x14ac:dyDescent="0.25">
      <c r="B136" s="785" t="s">
        <v>41</v>
      </c>
      <c r="C136" s="786"/>
      <c r="D136" s="786"/>
      <c r="E136" s="118"/>
      <c r="F136" s="111"/>
      <c r="G136" s="138" t="s">
        <v>62</v>
      </c>
      <c r="K136" s="24"/>
      <c r="L136" s="24"/>
      <c r="M136" s="24"/>
      <c r="N136" s="24"/>
      <c r="O136" s="24"/>
      <c r="P136" s="24"/>
    </row>
    <row r="137" spans="1:18" x14ac:dyDescent="0.25">
      <c r="B137" s="112"/>
      <c r="C137" s="35"/>
      <c r="D137" s="122"/>
      <c r="E137" s="35"/>
      <c r="F137" s="35"/>
      <c r="G137" s="140" t="s">
        <v>23</v>
      </c>
      <c r="K137" s="24"/>
      <c r="L137" s="188"/>
      <c r="M137" s="188"/>
      <c r="N137" s="189"/>
      <c r="O137" s="24"/>
      <c r="P137" s="24"/>
    </row>
    <row r="138" spans="1:18" x14ac:dyDescent="0.25">
      <c r="B138" s="693" t="s">
        <v>43</v>
      </c>
      <c r="C138" s="694"/>
      <c r="D138" s="694"/>
      <c r="E138" s="694"/>
      <c r="F138" s="134"/>
      <c r="G138" s="139" t="s">
        <v>24</v>
      </c>
      <c r="K138" s="186"/>
      <c r="L138" s="184"/>
      <c r="M138" s="185"/>
      <c r="N138" s="186"/>
      <c r="O138" s="24"/>
      <c r="P138" s="24"/>
    </row>
    <row r="139" spans="1:18" ht="15.75" thickBot="1" x14ac:dyDescent="0.3">
      <c r="B139" s="695"/>
      <c r="C139" s="696"/>
      <c r="D139" s="696"/>
      <c r="E139" s="696"/>
      <c r="F139" s="135"/>
      <c r="G139" s="15" t="s">
        <v>25</v>
      </c>
      <c r="K139" s="186"/>
      <c r="L139" s="742" t="s">
        <v>65</v>
      </c>
      <c r="M139" s="742"/>
      <c r="N139" s="742"/>
      <c r="O139" s="35"/>
      <c r="P139" s="35"/>
      <c r="Q139" s="35"/>
    </row>
    <row r="140" spans="1:18" ht="36" x14ac:dyDescent="0.25">
      <c r="J140" s="144" t="s">
        <v>87</v>
      </c>
      <c r="K140" s="190"/>
      <c r="L140" s="144" t="s">
        <v>14</v>
      </c>
      <c r="M140" s="144" t="s">
        <v>0</v>
      </c>
      <c r="N140" s="144" t="s">
        <v>1</v>
      </c>
      <c r="O140" s="145" t="s">
        <v>2</v>
      </c>
      <c r="P140" s="152"/>
      <c r="Q140" s="24"/>
    </row>
    <row r="141" spans="1:18" x14ac:dyDescent="0.25">
      <c r="J141" s="67">
        <v>5</v>
      </c>
      <c r="K141" s="190"/>
      <c r="L141" s="65" t="s">
        <v>44</v>
      </c>
      <c r="M141" s="68">
        <v>77</v>
      </c>
      <c r="N141" s="66">
        <v>1</v>
      </c>
      <c r="O141" s="65">
        <v>0</v>
      </c>
      <c r="P141" s="155"/>
      <c r="Q141" s="24"/>
    </row>
    <row r="142" spans="1:18" x14ac:dyDescent="0.25">
      <c r="L142" s="65" t="s">
        <v>45</v>
      </c>
      <c r="M142" s="68">
        <v>70</v>
      </c>
      <c r="N142" s="66">
        <v>8</v>
      </c>
      <c r="O142" s="65">
        <v>0</v>
      </c>
      <c r="P142" s="155"/>
      <c r="Q142" s="24"/>
    </row>
    <row r="143" spans="1:18" x14ac:dyDescent="0.25">
      <c r="L143" s="65" t="s">
        <v>66</v>
      </c>
      <c r="M143" s="68">
        <v>60</v>
      </c>
      <c r="N143" s="66">
        <v>13</v>
      </c>
      <c r="O143" s="67">
        <v>5</v>
      </c>
      <c r="Q143" s="155"/>
    </row>
    <row r="144" spans="1:18" x14ac:dyDescent="0.25">
      <c r="L144" s="195" t="s">
        <v>67</v>
      </c>
      <c r="M144" s="194">
        <v>76</v>
      </c>
      <c r="N144" s="193">
        <v>2</v>
      </c>
      <c r="O144" s="146">
        <v>0</v>
      </c>
      <c r="Q144" s="159"/>
    </row>
    <row r="146" spans="12:17" x14ac:dyDescent="0.25">
      <c r="L146" s="191" t="s">
        <v>85</v>
      </c>
      <c r="M146" s="158"/>
    </row>
    <row r="147" spans="12:17" x14ac:dyDescent="0.25">
      <c r="L147" s="191" t="s">
        <v>86</v>
      </c>
      <c r="M147" s="152"/>
      <c r="Q147" s="192"/>
    </row>
    <row r="148" spans="12:17" x14ac:dyDescent="0.25">
      <c r="Q148" s="192"/>
    </row>
    <row r="149" spans="12:17" x14ac:dyDescent="0.25">
      <c r="O149" s="13"/>
    </row>
  </sheetData>
  <mergeCells count="62">
    <mergeCell ref="I21:K21"/>
    <mergeCell ref="I22:K22"/>
    <mergeCell ref="I24:J24"/>
    <mergeCell ref="I26:J26"/>
    <mergeCell ref="I32:J32"/>
    <mergeCell ref="B136:D136"/>
    <mergeCell ref="B138:E139"/>
    <mergeCell ref="I5:J5"/>
    <mergeCell ref="B128:E129"/>
    <mergeCell ref="B131:D131"/>
    <mergeCell ref="B133:E134"/>
    <mergeCell ref="B120:D120"/>
    <mergeCell ref="B125:E125"/>
    <mergeCell ref="B122:E123"/>
    <mergeCell ref="B109:D109"/>
    <mergeCell ref="B103:D103"/>
    <mergeCell ref="B106:E107"/>
    <mergeCell ref="B115:E115"/>
    <mergeCell ref="B117:E118"/>
    <mergeCell ref="I19:K19"/>
    <mergeCell ref="I8:J8"/>
    <mergeCell ref="B95:D95"/>
    <mergeCell ref="B85:D85"/>
    <mergeCell ref="B73:D73"/>
    <mergeCell ref="B78:E78"/>
    <mergeCell ref="C47:F47"/>
    <mergeCell ref="B59:D59"/>
    <mergeCell ref="N5:Q6"/>
    <mergeCell ref="N11:Q12"/>
    <mergeCell ref="N14:S14"/>
    <mergeCell ref="N19:Q22"/>
    <mergeCell ref="N24:Q26"/>
    <mergeCell ref="N8:Q9"/>
    <mergeCell ref="B2:G2"/>
    <mergeCell ref="H37:J37"/>
    <mergeCell ref="H39:J39"/>
    <mergeCell ref="H40:J40"/>
    <mergeCell ref="B67:E67"/>
    <mergeCell ref="I14:J14"/>
    <mergeCell ref="I15:K15"/>
    <mergeCell ref="I16:K16"/>
    <mergeCell ref="I17:K17"/>
    <mergeCell ref="B49:D49"/>
    <mergeCell ref="I6:J6"/>
    <mergeCell ref="I10:J10"/>
    <mergeCell ref="I11:L11"/>
    <mergeCell ref="I12:L12"/>
    <mergeCell ref="I13:K13"/>
    <mergeCell ref="I20:K20"/>
    <mergeCell ref="L139:N139"/>
    <mergeCell ref="I85:L86"/>
    <mergeCell ref="K112:N112"/>
    <mergeCell ref="M124:O124"/>
    <mergeCell ref="N37:Q38"/>
    <mergeCell ref="I73:N73"/>
    <mergeCell ref="N49:P49"/>
    <mergeCell ref="N95:P95"/>
    <mergeCell ref="I78:L81"/>
    <mergeCell ref="I95:L96"/>
    <mergeCell ref="I49:L50"/>
    <mergeCell ref="I59:L60"/>
    <mergeCell ref="I67:L6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S99"/>
  <sheetViews>
    <sheetView workbookViewId="0">
      <selection activeCell="G104" sqref="G104"/>
    </sheetView>
  </sheetViews>
  <sheetFormatPr baseColWidth="10" defaultRowHeight="15" x14ac:dyDescent="0.25"/>
  <cols>
    <col min="1" max="1" width="11.42578125" style="398"/>
    <col min="5" max="5" width="13" customWidth="1"/>
  </cols>
  <sheetData>
    <row r="1" spans="1:19" ht="16.5" thickBot="1" x14ac:dyDescent="0.3">
      <c r="B1" s="743" t="s">
        <v>102</v>
      </c>
      <c r="C1" s="744"/>
      <c r="D1" s="744"/>
      <c r="E1" s="744"/>
      <c r="F1" s="744"/>
      <c r="G1" s="745"/>
      <c r="I1" s="816" t="s">
        <v>103</v>
      </c>
      <c r="J1" s="817"/>
      <c r="K1" s="817"/>
      <c r="L1" s="818"/>
    </row>
    <row r="2" spans="1:19" ht="15.75" thickBot="1" x14ac:dyDescent="0.3"/>
    <row r="3" spans="1:19" ht="15.75" thickBot="1" x14ac:dyDescent="0.3">
      <c r="A3" s="397" t="s">
        <v>100</v>
      </c>
      <c r="B3" s="143" t="s">
        <v>14</v>
      </c>
      <c r="C3" s="323" t="s">
        <v>0</v>
      </c>
      <c r="D3" s="323" t="s">
        <v>1</v>
      </c>
      <c r="E3" s="329"/>
      <c r="F3" s="329"/>
      <c r="G3" s="328" t="s">
        <v>2</v>
      </c>
      <c r="H3" s="19"/>
      <c r="J3" s="9" t="s">
        <v>15</v>
      </c>
      <c r="O3" s="9" t="s">
        <v>32</v>
      </c>
    </row>
    <row r="4" spans="1:19" ht="19.5" customHeight="1" thickBot="1" x14ac:dyDescent="0.3">
      <c r="A4" s="398">
        <f>SUM(C4:G4)</f>
        <v>52</v>
      </c>
      <c r="B4" s="86">
        <v>1</v>
      </c>
      <c r="C4" s="2">
        <v>48</v>
      </c>
      <c r="D4" s="3">
        <v>2</v>
      </c>
      <c r="E4" s="4"/>
      <c r="F4" s="4"/>
      <c r="G4" s="10">
        <v>2</v>
      </c>
      <c r="H4" s="142" t="s">
        <v>23</v>
      </c>
      <c r="I4" s="787" t="s">
        <v>17</v>
      </c>
      <c r="J4" s="788"/>
      <c r="K4" s="141"/>
      <c r="N4" s="651" t="s">
        <v>33</v>
      </c>
      <c r="O4" s="652"/>
      <c r="P4" s="652"/>
      <c r="Q4" s="653"/>
    </row>
    <row r="5" spans="1:19" ht="20.25" customHeight="1" thickBot="1" x14ac:dyDescent="0.3">
      <c r="A5" s="398">
        <f>SUM(C5:G5)</f>
        <v>52</v>
      </c>
      <c r="B5" s="86">
        <v>2</v>
      </c>
      <c r="C5" s="2">
        <v>48</v>
      </c>
      <c r="D5" s="3">
        <v>0</v>
      </c>
      <c r="E5" s="4"/>
      <c r="F5" s="4"/>
      <c r="G5" s="10">
        <v>4</v>
      </c>
      <c r="H5" s="147" t="s">
        <v>23</v>
      </c>
      <c r="I5" s="755" t="s">
        <v>17</v>
      </c>
      <c r="J5" s="756"/>
      <c r="K5" s="125"/>
      <c r="N5" s="654"/>
      <c r="O5" s="655"/>
      <c r="P5" s="655"/>
      <c r="Q5" s="656"/>
    </row>
    <row r="6" spans="1:19" ht="36.75" thickBot="1" x14ac:dyDescent="0.3">
      <c r="B6" s="85"/>
      <c r="C6" s="326" t="s">
        <v>0</v>
      </c>
      <c r="D6" s="326" t="s">
        <v>1</v>
      </c>
      <c r="E6" s="326" t="s">
        <v>3</v>
      </c>
      <c r="F6" s="4"/>
      <c r="G6" s="4"/>
    </row>
    <row r="7" spans="1:19" ht="15.75" thickBot="1" x14ac:dyDescent="0.3">
      <c r="A7" s="398">
        <f>SUM(C7:G7)</f>
        <v>52</v>
      </c>
      <c r="B7" s="86">
        <v>3</v>
      </c>
      <c r="C7" s="2">
        <v>48</v>
      </c>
      <c r="D7" s="3">
        <v>1</v>
      </c>
      <c r="E7" s="5">
        <v>3</v>
      </c>
      <c r="F7" s="4"/>
      <c r="G7" s="10"/>
      <c r="H7" s="83" t="s">
        <v>23</v>
      </c>
      <c r="I7" s="807" t="s">
        <v>17</v>
      </c>
      <c r="J7" s="742"/>
      <c r="N7" s="657" t="s">
        <v>69</v>
      </c>
      <c r="O7" s="658"/>
      <c r="P7" s="658"/>
      <c r="Q7" s="659"/>
    </row>
    <row r="8" spans="1:19" ht="24.75" thickBot="1" x14ac:dyDescent="0.3">
      <c r="B8" s="85"/>
      <c r="C8" s="326" t="s">
        <v>1</v>
      </c>
      <c r="D8" s="326" t="s">
        <v>4</v>
      </c>
      <c r="E8" s="326" t="s">
        <v>5</v>
      </c>
      <c r="F8" s="326" t="s">
        <v>0</v>
      </c>
      <c r="G8" s="327" t="s">
        <v>2</v>
      </c>
      <c r="N8" s="660"/>
      <c r="O8" s="661"/>
      <c r="P8" s="661"/>
      <c r="Q8" s="662"/>
    </row>
    <row r="9" spans="1:19" ht="15.75" thickBot="1" x14ac:dyDescent="0.3">
      <c r="A9" s="398">
        <f>SUM(C9:G9)</f>
        <v>52</v>
      </c>
      <c r="B9" s="86">
        <v>4</v>
      </c>
      <c r="C9" s="3">
        <v>0</v>
      </c>
      <c r="D9" s="5">
        <v>0</v>
      </c>
      <c r="E9" s="5">
        <v>1</v>
      </c>
      <c r="F9" s="2">
        <v>51</v>
      </c>
      <c r="G9" s="16">
        <v>0</v>
      </c>
      <c r="H9" s="147" t="s">
        <v>23</v>
      </c>
      <c r="I9" s="754" t="s">
        <v>17</v>
      </c>
      <c r="J9" s="754"/>
    </row>
    <row r="10" spans="1:19" ht="15.75" thickBot="1" x14ac:dyDescent="0.3">
      <c r="A10" s="398">
        <f>SUM(C10:G10)</f>
        <v>52</v>
      </c>
      <c r="B10" s="87">
        <v>5</v>
      </c>
      <c r="C10" s="3">
        <v>0</v>
      </c>
      <c r="D10" s="5">
        <v>0</v>
      </c>
      <c r="E10" s="5">
        <v>0</v>
      </c>
      <c r="F10" s="2">
        <v>52</v>
      </c>
      <c r="G10" s="16">
        <v>0</v>
      </c>
      <c r="H10" s="25" t="s">
        <v>25</v>
      </c>
      <c r="I10" s="757" t="s">
        <v>18</v>
      </c>
      <c r="J10" s="758"/>
      <c r="K10" s="758"/>
      <c r="L10" s="759"/>
      <c r="N10" s="766" t="s">
        <v>36</v>
      </c>
      <c r="O10" s="766"/>
      <c r="P10" s="766"/>
      <c r="Q10" s="766"/>
    </row>
    <row r="11" spans="1:19" ht="15.75" thickBot="1" x14ac:dyDescent="0.3">
      <c r="A11" s="398">
        <f t="shared" ref="A11:A16" si="0">SUM(C11:G11)</f>
        <v>52</v>
      </c>
      <c r="B11" s="87">
        <v>6</v>
      </c>
      <c r="C11" s="3">
        <v>1</v>
      </c>
      <c r="D11" s="5">
        <v>0</v>
      </c>
      <c r="E11" s="5">
        <v>2</v>
      </c>
      <c r="F11" s="2">
        <v>49</v>
      </c>
      <c r="G11" s="7">
        <v>0</v>
      </c>
      <c r="H11" s="19"/>
      <c r="I11" s="760" t="s">
        <v>18</v>
      </c>
      <c r="J11" s="761"/>
      <c r="K11" s="761"/>
      <c r="L11" s="762"/>
      <c r="N11" s="766"/>
      <c r="O11" s="766"/>
      <c r="P11" s="766"/>
      <c r="Q11" s="766"/>
    </row>
    <row r="12" spans="1:19" ht="15.75" thickBot="1" x14ac:dyDescent="0.3">
      <c r="A12" s="398">
        <f t="shared" si="0"/>
        <v>52</v>
      </c>
      <c r="B12" s="84">
        <v>7</v>
      </c>
      <c r="C12" s="3">
        <v>0</v>
      </c>
      <c r="D12" s="5">
        <v>0</v>
      </c>
      <c r="E12" s="5">
        <v>0</v>
      </c>
      <c r="F12" s="2">
        <v>52</v>
      </c>
      <c r="G12" s="16">
        <v>0</v>
      </c>
      <c r="H12" s="21" t="s">
        <v>24</v>
      </c>
      <c r="I12" s="763" t="s">
        <v>16</v>
      </c>
      <c r="J12" s="764"/>
      <c r="K12" s="764"/>
    </row>
    <row r="13" spans="1:19" ht="15.75" thickBot="1" x14ac:dyDescent="0.3">
      <c r="A13" s="398">
        <f t="shared" si="0"/>
        <v>52</v>
      </c>
      <c r="B13" s="88">
        <v>8</v>
      </c>
      <c r="C13" s="3">
        <v>0</v>
      </c>
      <c r="D13" s="5">
        <v>2</v>
      </c>
      <c r="E13" s="5">
        <v>4</v>
      </c>
      <c r="F13" s="2">
        <v>46</v>
      </c>
      <c r="G13" s="16">
        <v>0</v>
      </c>
      <c r="H13" s="23" t="s">
        <v>26</v>
      </c>
      <c r="I13" s="751" t="s">
        <v>19</v>
      </c>
      <c r="J13" s="664"/>
      <c r="N13" s="664" t="s">
        <v>34</v>
      </c>
      <c r="O13" s="664"/>
      <c r="P13" s="664"/>
      <c r="Q13" s="664"/>
      <c r="R13" s="664"/>
      <c r="S13" s="664"/>
    </row>
    <row r="14" spans="1:19" ht="15.75" thickBot="1" x14ac:dyDescent="0.3">
      <c r="A14" s="398">
        <f t="shared" si="0"/>
        <v>52</v>
      </c>
      <c r="B14" s="84">
        <v>9</v>
      </c>
      <c r="C14" s="3">
        <v>0</v>
      </c>
      <c r="D14" s="5">
        <v>0</v>
      </c>
      <c r="E14" s="5">
        <v>6</v>
      </c>
      <c r="F14" s="2">
        <v>45</v>
      </c>
      <c r="G14" s="16">
        <v>1</v>
      </c>
      <c r="H14" s="22" t="s">
        <v>24</v>
      </c>
      <c r="I14" s="752" t="s">
        <v>16</v>
      </c>
      <c r="J14" s="753"/>
      <c r="K14" s="753"/>
    </row>
    <row r="15" spans="1:19" ht="15.75" thickBot="1" x14ac:dyDescent="0.3">
      <c r="A15" s="398">
        <f t="shared" si="0"/>
        <v>52</v>
      </c>
      <c r="B15" s="84">
        <v>10</v>
      </c>
      <c r="C15" s="3">
        <v>0</v>
      </c>
      <c r="D15" s="5">
        <v>0</v>
      </c>
      <c r="E15" s="5">
        <v>0</v>
      </c>
      <c r="F15" s="2">
        <v>52</v>
      </c>
      <c r="G15" s="7">
        <v>0</v>
      </c>
      <c r="I15" s="753" t="s">
        <v>16</v>
      </c>
      <c r="J15" s="753"/>
      <c r="K15" s="753"/>
    </row>
    <row r="16" spans="1:19" ht="15.75" thickBot="1" x14ac:dyDescent="0.3">
      <c r="A16" s="398">
        <f t="shared" si="0"/>
        <v>52</v>
      </c>
      <c r="B16" s="84">
        <v>11</v>
      </c>
      <c r="C16" s="3">
        <v>0</v>
      </c>
      <c r="D16" s="5">
        <v>0</v>
      </c>
      <c r="E16" s="5">
        <v>2</v>
      </c>
      <c r="F16" s="2">
        <v>50</v>
      </c>
      <c r="G16" s="7">
        <v>0</v>
      </c>
      <c r="I16" s="753" t="s">
        <v>16</v>
      </c>
      <c r="J16" s="753"/>
      <c r="K16" s="753"/>
    </row>
    <row r="17" spans="1:19" ht="15.75" thickBot="1" x14ac:dyDescent="0.3">
      <c r="B17" s="85"/>
      <c r="C17" s="326" t="s">
        <v>1</v>
      </c>
      <c r="D17" s="326" t="s">
        <v>0</v>
      </c>
      <c r="E17" s="399"/>
      <c r="F17" s="6"/>
      <c r="G17" s="327" t="s">
        <v>2</v>
      </c>
      <c r="H17" s="19"/>
    </row>
    <row r="18" spans="1:19" ht="15.75" thickBot="1" x14ac:dyDescent="0.3">
      <c r="A18" s="398">
        <f>SUM(C18:G18)</f>
        <v>52</v>
      </c>
      <c r="B18" s="89">
        <v>12</v>
      </c>
      <c r="C18" s="3">
        <v>1</v>
      </c>
      <c r="D18" s="5">
        <v>51</v>
      </c>
      <c r="E18" s="2"/>
      <c r="F18" s="7"/>
      <c r="G18" s="16">
        <v>0</v>
      </c>
      <c r="H18" s="20" t="s">
        <v>27</v>
      </c>
      <c r="I18" s="806" t="s">
        <v>20</v>
      </c>
      <c r="J18" s="765"/>
      <c r="K18" s="765"/>
      <c r="N18" s="665" t="s">
        <v>35</v>
      </c>
      <c r="O18" s="666"/>
      <c r="P18" s="666"/>
      <c r="Q18" s="667"/>
    </row>
    <row r="19" spans="1:19" ht="15.75" thickBot="1" x14ac:dyDescent="0.3">
      <c r="A19" s="398">
        <f t="shared" ref="A19:A21" si="1">SUM(C19:G19)</f>
        <v>52</v>
      </c>
      <c r="B19" s="89">
        <v>13</v>
      </c>
      <c r="C19" s="3">
        <v>0</v>
      </c>
      <c r="D19" s="5">
        <v>52</v>
      </c>
      <c r="E19" s="2"/>
      <c r="F19" s="7"/>
      <c r="G19" s="7">
        <v>0</v>
      </c>
      <c r="I19" s="765" t="s">
        <v>20</v>
      </c>
      <c r="J19" s="765"/>
      <c r="K19" s="765"/>
      <c r="N19" s="684"/>
      <c r="O19" s="685"/>
      <c r="P19" s="685"/>
      <c r="Q19" s="686"/>
    </row>
    <row r="20" spans="1:19" ht="15.75" thickBot="1" x14ac:dyDescent="0.3">
      <c r="A20" s="398">
        <f t="shared" si="1"/>
        <v>52</v>
      </c>
      <c r="B20" s="89">
        <v>14</v>
      </c>
      <c r="C20" s="3">
        <v>2</v>
      </c>
      <c r="D20" s="5">
        <v>50</v>
      </c>
      <c r="E20" s="2"/>
      <c r="F20" s="7"/>
      <c r="G20" s="7">
        <v>0</v>
      </c>
      <c r="I20" s="765" t="s">
        <v>20</v>
      </c>
      <c r="J20" s="765"/>
      <c r="K20" s="765"/>
      <c r="N20" s="684"/>
      <c r="O20" s="685"/>
      <c r="P20" s="685"/>
      <c r="Q20" s="686"/>
    </row>
    <row r="21" spans="1:19" ht="15.75" thickBot="1" x14ac:dyDescent="0.3">
      <c r="A21" s="398">
        <f t="shared" si="1"/>
        <v>52</v>
      </c>
      <c r="B21" s="89">
        <v>15</v>
      </c>
      <c r="C21" s="3">
        <v>0</v>
      </c>
      <c r="D21" s="5">
        <v>52</v>
      </c>
      <c r="E21" s="2"/>
      <c r="F21" s="7"/>
      <c r="G21" s="7">
        <v>0</v>
      </c>
      <c r="I21" s="765" t="s">
        <v>20</v>
      </c>
      <c r="J21" s="765"/>
      <c r="K21" s="765"/>
      <c r="N21" s="668"/>
      <c r="O21" s="669"/>
      <c r="P21" s="669"/>
      <c r="Q21" s="670"/>
    </row>
    <row r="22" spans="1:19" ht="15.75" thickBot="1" x14ac:dyDescent="0.3">
      <c r="B22" s="85"/>
      <c r="C22" s="326" t="s">
        <v>7</v>
      </c>
      <c r="D22" s="326" t="s">
        <v>8</v>
      </c>
      <c r="E22" s="326" t="s">
        <v>9</v>
      </c>
      <c r="F22" s="326" t="s">
        <v>10</v>
      </c>
      <c r="G22" s="327" t="s">
        <v>2</v>
      </c>
      <c r="H22" s="19"/>
    </row>
    <row r="23" spans="1:19" ht="15.75" thickBot="1" x14ac:dyDescent="0.3">
      <c r="A23" s="398">
        <f>SUM(C23:G23)</f>
        <v>52</v>
      </c>
      <c r="B23" s="309">
        <v>16</v>
      </c>
      <c r="C23" s="311">
        <v>0</v>
      </c>
      <c r="D23" s="312">
        <v>0</v>
      </c>
      <c r="E23" s="312">
        <v>7</v>
      </c>
      <c r="F23" s="308">
        <v>45</v>
      </c>
      <c r="G23" s="313">
        <v>0</v>
      </c>
      <c r="H23" s="310" t="s">
        <v>28</v>
      </c>
      <c r="I23" s="808" t="s">
        <v>21</v>
      </c>
      <c r="J23" s="777"/>
      <c r="N23" s="767" t="s">
        <v>42</v>
      </c>
      <c r="O23" s="701"/>
      <c r="P23" s="701"/>
      <c r="Q23" s="702"/>
    </row>
    <row r="24" spans="1:19" ht="15.75" thickBot="1" x14ac:dyDescent="0.3">
      <c r="B24" s="155"/>
      <c r="C24" s="157"/>
      <c r="D24" s="158"/>
      <c r="E24" s="158"/>
      <c r="F24" s="156"/>
      <c r="G24" s="159"/>
      <c r="H24" s="201"/>
      <c r="I24" s="394"/>
      <c r="J24" s="394"/>
      <c r="K24" s="24"/>
      <c r="L24" s="24"/>
      <c r="M24" s="24"/>
      <c r="N24" s="768"/>
      <c r="O24" s="769"/>
      <c r="P24" s="769"/>
      <c r="Q24" s="770"/>
      <c r="R24" s="24"/>
      <c r="S24" s="24"/>
    </row>
    <row r="25" spans="1:19" ht="15.75" thickBot="1" x14ac:dyDescent="0.3">
      <c r="B25" s="309">
        <v>17</v>
      </c>
      <c r="C25" s="314">
        <v>1</v>
      </c>
      <c r="D25" s="315">
        <v>2</v>
      </c>
      <c r="E25" s="316">
        <v>3</v>
      </c>
      <c r="F25" s="315">
        <v>4</v>
      </c>
      <c r="G25" s="315">
        <v>5</v>
      </c>
      <c r="I25" s="809" t="s">
        <v>21</v>
      </c>
      <c r="J25" s="809"/>
      <c r="N25" s="771"/>
      <c r="O25" s="772"/>
      <c r="P25" s="772"/>
      <c r="Q25" s="773"/>
    </row>
    <row r="26" spans="1:19" ht="15.75" thickBot="1" x14ac:dyDescent="0.3">
      <c r="A26" s="398">
        <f>SUM(C26:G26,C28:G28)</f>
        <v>52</v>
      </c>
      <c r="B26" s="305"/>
      <c r="C26" s="304">
        <v>0</v>
      </c>
      <c r="D26" s="2">
        <v>0</v>
      </c>
      <c r="E26" s="2">
        <v>0</v>
      </c>
      <c r="F26" s="2">
        <v>0</v>
      </c>
      <c r="G26" s="2">
        <v>0</v>
      </c>
    </row>
    <row r="27" spans="1:19" ht="15.75" thickBot="1" x14ac:dyDescent="0.3">
      <c r="B27" s="305"/>
      <c r="C27" s="317">
        <v>6</v>
      </c>
      <c r="D27" s="318">
        <v>7</v>
      </c>
      <c r="E27" s="319">
        <v>8</v>
      </c>
      <c r="F27" s="318">
        <v>9</v>
      </c>
      <c r="G27" s="318">
        <v>10</v>
      </c>
    </row>
    <row r="28" spans="1:19" ht="15.75" thickBot="1" x14ac:dyDescent="0.3">
      <c r="B28" s="305"/>
      <c r="C28" s="304">
        <v>0</v>
      </c>
      <c r="D28" s="304">
        <v>0</v>
      </c>
      <c r="E28" s="304">
        <v>7</v>
      </c>
      <c r="F28" s="304">
        <v>40</v>
      </c>
      <c r="G28" s="304">
        <v>5</v>
      </c>
    </row>
    <row r="29" spans="1:19" ht="15.75" thickBot="1" x14ac:dyDescent="0.3">
      <c r="B29" s="305"/>
      <c r="C29" s="306"/>
      <c r="D29" s="306"/>
      <c r="E29" s="306"/>
      <c r="F29" s="306"/>
      <c r="G29" s="306"/>
    </row>
    <row r="30" spans="1:19" ht="15.75" thickBot="1" x14ac:dyDescent="0.3">
      <c r="B30" s="307"/>
      <c r="C30" s="323" t="s">
        <v>1</v>
      </c>
      <c r="D30" s="323" t="s">
        <v>0</v>
      </c>
      <c r="E30" s="324" t="s">
        <v>2</v>
      </c>
      <c r="F30" s="155"/>
      <c r="G30" s="154"/>
      <c r="H30" s="17"/>
    </row>
    <row r="31" spans="1:19" ht="15.75" thickBot="1" x14ac:dyDescent="0.3">
      <c r="A31" s="398">
        <f>SUM(C31:E31)</f>
        <v>52</v>
      </c>
      <c r="B31" s="90">
        <v>18</v>
      </c>
      <c r="C31" s="3">
        <v>0</v>
      </c>
      <c r="D31" s="2">
        <v>50</v>
      </c>
      <c r="E31" s="321">
        <v>2</v>
      </c>
      <c r="F31" s="155"/>
      <c r="G31" s="160"/>
      <c r="H31" s="320" t="s">
        <v>28</v>
      </c>
      <c r="I31" s="776" t="s">
        <v>21</v>
      </c>
      <c r="J31" s="776"/>
    </row>
    <row r="34" spans="1:19" ht="15.75" thickBot="1" x14ac:dyDescent="0.3"/>
    <row r="35" spans="1:19" ht="15.75" thickBot="1" x14ac:dyDescent="0.3">
      <c r="B35" s="1"/>
      <c r="C35" s="323" t="s">
        <v>1</v>
      </c>
      <c r="D35" s="323" t="s">
        <v>0</v>
      </c>
      <c r="E35" s="324" t="s">
        <v>2</v>
      </c>
      <c r="F35" s="305"/>
      <c r="H35" s="17"/>
      <c r="I35" s="17"/>
      <c r="J35" s="17"/>
    </row>
    <row r="36" spans="1:19" ht="15.75" thickBot="1" x14ac:dyDescent="0.3">
      <c r="A36" s="398">
        <f>SUM(C36:E36)</f>
        <v>52</v>
      </c>
      <c r="B36" s="14" t="s">
        <v>11</v>
      </c>
      <c r="C36" s="3">
        <v>0</v>
      </c>
      <c r="D36" s="2">
        <v>52</v>
      </c>
      <c r="E36" s="322">
        <v>0</v>
      </c>
      <c r="F36" s="305"/>
      <c r="G36" s="18" t="s">
        <v>29</v>
      </c>
      <c r="H36" s="746" t="s">
        <v>30</v>
      </c>
      <c r="I36" s="746"/>
      <c r="J36" s="747"/>
      <c r="N36" s="645" t="s">
        <v>43</v>
      </c>
      <c r="O36" s="646"/>
      <c r="P36" s="646"/>
      <c r="Q36" s="647"/>
    </row>
    <row r="37" spans="1:19" ht="15.75" thickBot="1" x14ac:dyDescent="0.3">
      <c r="B37" s="325" t="s">
        <v>7</v>
      </c>
      <c r="C37" s="326" t="s">
        <v>12</v>
      </c>
      <c r="D37" s="326" t="s">
        <v>13</v>
      </c>
      <c r="E37" s="326" t="s">
        <v>10</v>
      </c>
      <c r="F37" s="324" t="s">
        <v>2</v>
      </c>
      <c r="J37" s="24"/>
      <c r="N37" s="648"/>
      <c r="O37" s="649"/>
      <c r="P37" s="649"/>
      <c r="Q37" s="650"/>
    </row>
    <row r="38" spans="1:19" ht="15.75" thickBot="1" x14ac:dyDescent="0.3">
      <c r="A38" s="398">
        <f>SUM(B38:F38)</f>
        <v>52</v>
      </c>
      <c r="B38" s="311">
        <v>0</v>
      </c>
      <c r="C38" s="5">
        <v>0</v>
      </c>
      <c r="D38" s="5">
        <v>2</v>
      </c>
      <c r="E38" s="2">
        <v>50</v>
      </c>
      <c r="F38" s="8">
        <v>0</v>
      </c>
      <c r="H38" s="748" t="s">
        <v>30</v>
      </c>
      <c r="I38" s="746"/>
      <c r="J38" s="747"/>
    </row>
    <row r="39" spans="1:19" ht="15.75" thickBot="1" x14ac:dyDescent="0.3">
      <c r="A39" s="398">
        <f>SUM(B39:F39)</f>
        <v>52</v>
      </c>
      <c r="B39" s="311">
        <v>0</v>
      </c>
      <c r="C39" s="5">
        <v>0</v>
      </c>
      <c r="D39" s="5">
        <v>2</v>
      </c>
      <c r="E39" s="2">
        <v>50</v>
      </c>
      <c r="F39" s="8">
        <v>0</v>
      </c>
      <c r="H39" s="748" t="s">
        <v>30</v>
      </c>
      <c r="I39" s="746"/>
      <c r="J39" s="747"/>
    </row>
    <row r="46" spans="1:19" ht="15.75" x14ac:dyDescent="0.25">
      <c r="C46" s="671" t="s">
        <v>104</v>
      </c>
      <c r="D46" s="672"/>
      <c r="E46" s="672"/>
      <c r="F46" s="673"/>
    </row>
    <row r="47" spans="1:19" x14ac:dyDescent="0.25">
      <c r="B47" s="9"/>
      <c r="C47" s="17"/>
      <c r="F47" s="35"/>
    </row>
    <row r="48" spans="1:19" ht="15.75" thickBot="1" x14ac:dyDescent="0.3">
      <c r="B48" s="742" t="s">
        <v>65</v>
      </c>
      <c r="C48" s="754"/>
      <c r="D48" s="754"/>
      <c r="E48" s="35"/>
      <c r="F48" s="35"/>
      <c r="G48" s="35"/>
      <c r="I48" s="810" t="s">
        <v>33</v>
      </c>
      <c r="J48" s="811"/>
      <c r="K48" s="811"/>
      <c r="L48" s="812"/>
      <c r="N48" s="675"/>
      <c r="O48" s="675"/>
      <c r="P48" s="675"/>
      <c r="Q48" s="24"/>
      <c r="R48" s="24"/>
      <c r="S48" s="24"/>
    </row>
    <row r="49" spans="1:19" ht="15.75" thickBot="1" x14ac:dyDescent="0.3">
      <c r="B49" s="378"/>
      <c r="C49" s="380" t="s">
        <v>0</v>
      </c>
      <c r="D49" s="380" t="s">
        <v>1</v>
      </c>
      <c r="E49" s="383" t="s">
        <v>2</v>
      </c>
      <c r="F49" s="152"/>
      <c r="G49" s="24"/>
      <c r="I49" s="813"/>
      <c r="J49" s="814"/>
      <c r="K49" s="814"/>
      <c r="L49" s="815"/>
      <c r="N49" s="152"/>
      <c r="O49" s="153"/>
      <c r="P49" s="153"/>
      <c r="Q49" s="152"/>
      <c r="R49" s="152"/>
      <c r="S49" s="154"/>
    </row>
    <row r="50" spans="1:19" x14ac:dyDescent="0.25">
      <c r="A50" s="398">
        <f>SUM(C50:E50)</f>
        <v>52</v>
      </c>
      <c r="B50" s="65" t="s">
        <v>44</v>
      </c>
      <c r="C50" s="379">
        <f>C4</f>
        <v>48</v>
      </c>
      <c r="D50" s="381">
        <f>D4</f>
        <v>2</v>
      </c>
      <c r="E50" s="382">
        <f>G4</f>
        <v>2</v>
      </c>
      <c r="F50" s="155"/>
      <c r="G50" s="24"/>
      <c r="N50" s="155"/>
      <c r="O50" s="156"/>
      <c r="P50" s="157"/>
      <c r="Q50" s="155"/>
      <c r="R50" s="155"/>
      <c r="S50" s="155"/>
    </row>
    <row r="51" spans="1:19" x14ac:dyDescent="0.25">
      <c r="A51" s="398">
        <f>SUM(C51:E51)</f>
        <v>52</v>
      </c>
      <c r="B51" s="65" t="s">
        <v>45</v>
      </c>
      <c r="C51" s="68">
        <f>C5</f>
        <v>48</v>
      </c>
      <c r="D51" s="66">
        <f>D5</f>
        <v>0</v>
      </c>
      <c r="E51" s="65">
        <f>G5</f>
        <v>4</v>
      </c>
      <c r="F51" s="155"/>
      <c r="G51" s="24"/>
      <c r="N51" s="155"/>
      <c r="O51" s="156"/>
      <c r="P51" s="157"/>
      <c r="Q51" s="155"/>
      <c r="R51" s="155"/>
      <c r="S51" s="155"/>
    </row>
    <row r="52" spans="1:19" ht="48" x14ac:dyDescent="0.25">
      <c r="A52" s="398">
        <f>SUM(C52:E52)</f>
        <v>52</v>
      </c>
      <c r="B52" s="65" t="s">
        <v>66</v>
      </c>
      <c r="C52" s="68">
        <f>C7</f>
        <v>48</v>
      </c>
      <c r="D52" s="66">
        <f>D7</f>
        <v>1</v>
      </c>
      <c r="E52" s="67">
        <f>E7</f>
        <v>3</v>
      </c>
      <c r="F52" s="144" t="s">
        <v>3</v>
      </c>
      <c r="G52" s="155"/>
      <c r="N52" s="155"/>
      <c r="O52" s="153"/>
      <c r="P52" s="153"/>
      <c r="Q52" s="153"/>
      <c r="R52" s="155"/>
      <c r="S52" s="155"/>
    </row>
    <row r="53" spans="1:19" x14ac:dyDescent="0.25">
      <c r="F53" s="67">
        <v>5</v>
      </c>
      <c r="N53" s="155"/>
      <c r="O53" s="156"/>
      <c r="P53" s="157"/>
      <c r="Q53" s="158"/>
      <c r="R53" s="155"/>
      <c r="S53" s="155"/>
    </row>
    <row r="54" spans="1:19" x14ac:dyDescent="0.25">
      <c r="A54" s="398">
        <f>SUM(C54:E54)</f>
        <v>52</v>
      </c>
      <c r="B54" s="147" t="s">
        <v>67</v>
      </c>
      <c r="C54" s="194">
        <f>F9+E9</f>
        <v>52</v>
      </c>
      <c r="D54" s="193">
        <f>C9+D9</f>
        <v>0</v>
      </c>
      <c r="E54" s="146">
        <f>G9</f>
        <v>0</v>
      </c>
      <c r="N54" s="155"/>
      <c r="O54" s="153"/>
      <c r="P54" s="153"/>
      <c r="Q54" s="153"/>
      <c r="R54" s="153"/>
      <c r="S54" s="154"/>
    </row>
    <row r="55" spans="1:19" x14ac:dyDescent="0.25">
      <c r="B55" s="181" t="s">
        <v>85</v>
      </c>
      <c r="C55" s="196"/>
      <c r="D55" s="153"/>
      <c r="E55" s="153"/>
      <c r="F55" s="156"/>
      <c r="G55" s="159"/>
      <c r="N55" s="155"/>
      <c r="O55" s="157"/>
      <c r="P55" s="158"/>
      <c r="Q55" s="158"/>
      <c r="R55" s="156"/>
      <c r="S55" s="159"/>
    </row>
    <row r="56" spans="1:19" x14ac:dyDescent="0.25">
      <c r="B56" s="181" t="s">
        <v>86</v>
      </c>
      <c r="C56" s="197"/>
      <c r="D56" s="158"/>
      <c r="E56" s="158"/>
      <c r="F56" s="156"/>
      <c r="G56" s="159"/>
      <c r="N56" s="155"/>
      <c r="O56" s="157"/>
      <c r="P56" s="158"/>
      <c r="Q56" s="158"/>
      <c r="R56" s="156"/>
      <c r="S56" s="159"/>
    </row>
    <row r="58" spans="1:19" ht="15.75" thickBot="1" x14ac:dyDescent="0.3">
      <c r="B58" s="784" t="s">
        <v>64</v>
      </c>
      <c r="C58" s="784"/>
      <c r="D58" s="784"/>
      <c r="E58" s="13"/>
      <c r="F58" s="13"/>
      <c r="G58" s="13"/>
      <c r="I58" s="657" t="s">
        <v>69</v>
      </c>
      <c r="J58" s="658"/>
      <c r="K58" s="658"/>
      <c r="L58" s="659"/>
    </row>
    <row r="59" spans="1:19" ht="24.75" thickBot="1" x14ac:dyDescent="0.3">
      <c r="B59" s="375" t="s">
        <v>14</v>
      </c>
      <c r="C59" s="376" t="s">
        <v>1</v>
      </c>
      <c r="D59" s="376" t="s">
        <v>4</v>
      </c>
      <c r="E59" s="376" t="s">
        <v>5</v>
      </c>
      <c r="F59" s="376" t="s">
        <v>0</v>
      </c>
      <c r="G59" s="377" t="s">
        <v>2</v>
      </c>
      <c r="I59" s="660"/>
      <c r="J59" s="661"/>
      <c r="K59" s="661"/>
      <c r="L59" s="662"/>
    </row>
    <row r="60" spans="1:19" x14ac:dyDescent="0.25">
      <c r="A60" s="398">
        <f>SUM(C60:G60)</f>
        <v>52</v>
      </c>
      <c r="B60" s="78" t="s">
        <v>96</v>
      </c>
      <c r="C60" s="77">
        <f>C12</f>
        <v>0</v>
      </c>
      <c r="D60" s="79">
        <f>D12</f>
        <v>0</v>
      </c>
      <c r="E60" s="79">
        <f>E12</f>
        <v>0</v>
      </c>
      <c r="F60" s="76">
        <f>F12</f>
        <v>52</v>
      </c>
      <c r="G60" s="80">
        <f>G12</f>
        <v>0</v>
      </c>
      <c r="H60" s="35"/>
    </row>
    <row r="61" spans="1:19" x14ac:dyDescent="0.25">
      <c r="A61" s="398">
        <f t="shared" ref="A61:A63" si="2">SUM(C61:G61)</f>
        <v>52</v>
      </c>
      <c r="B61" s="75" t="s">
        <v>97</v>
      </c>
      <c r="C61" s="74">
        <f>C14</f>
        <v>0</v>
      </c>
      <c r="D61" s="81">
        <f>D14</f>
        <v>0</v>
      </c>
      <c r="E61" s="81">
        <f>E14</f>
        <v>6</v>
      </c>
      <c r="F61" s="73">
        <f>F14</f>
        <v>45</v>
      </c>
      <c r="G61" s="82">
        <f>G14</f>
        <v>1</v>
      </c>
      <c r="H61" s="35"/>
    </row>
    <row r="62" spans="1:19" x14ac:dyDescent="0.25">
      <c r="A62" s="398">
        <f t="shared" si="2"/>
        <v>52</v>
      </c>
      <c r="B62" s="75" t="s">
        <v>98</v>
      </c>
      <c r="C62" s="74">
        <v>0</v>
      </c>
      <c r="D62" s="81">
        <v>0</v>
      </c>
      <c r="E62" s="81">
        <f t="shared" ref="E62:G63" si="3">E15</f>
        <v>0</v>
      </c>
      <c r="F62" s="73">
        <f t="shared" si="3"/>
        <v>52</v>
      </c>
      <c r="G62" s="82">
        <f t="shared" si="3"/>
        <v>0</v>
      </c>
    </row>
    <row r="63" spans="1:19" x14ac:dyDescent="0.25">
      <c r="A63" s="398">
        <f t="shared" si="2"/>
        <v>52</v>
      </c>
      <c r="B63" s="101" t="s">
        <v>99</v>
      </c>
      <c r="C63" s="70">
        <f>C16</f>
        <v>0</v>
      </c>
      <c r="D63" s="71">
        <f>D16</f>
        <v>0</v>
      </c>
      <c r="E63" s="71">
        <f t="shared" si="3"/>
        <v>2</v>
      </c>
      <c r="F63" s="72">
        <f t="shared" si="3"/>
        <v>50</v>
      </c>
      <c r="G63" s="69">
        <f t="shared" si="3"/>
        <v>0</v>
      </c>
    </row>
    <row r="64" spans="1:19" x14ac:dyDescent="0.25">
      <c r="B64" s="155"/>
      <c r="C64" s="157"/>
      <c r="D64" s="158"/>
      <c r="E64" s="158"/>
      <c r="F64" s="156"/>
      <c r="G64" s="159"/>
    </row>
    <row r="66" spans="1:14" ht="15.75" thickBot="1" x14ac:dyDescent="0.3">
      <c r="B66" s="749" t="s">
        <v>37</v>
      </c>
      <c r="C66" s="750"/>
      <c r="D66" s="750"/>
      <c r="E66" s="750"/>
      <c r="F66" s="24"/>
      <c r="G66" s="24"/>
      <c r="I66" s="663" t="s">
        <v>36</v>
      </c>
      <c r="J66" s="663"/>
      <c r="K66" s="663"/>
      <c r="L66" s="663"/>
    </row>
    <row r="67" spans="1:14" ht="24.75" thickBot="1" x14ac:dyDescent="0.3">
      <c r="B67" s="370" t="s">
        <v>14</v>
      </c>
      <c r="C67" s="372" t="s">
        <v>1</v>
      </c>
      <c r="D67" s="372" t="s">
        <v>4</v>
      </c>
      <c r="E67" s="372" t="s">
        <v>5</v>
      </c>
      <c r="F67" s="372" t="s">
        <v>0</v>
      </c>
      <c r="G67" s="374" t="s">
        <v>2</v>
      </c>
      <c r="I67" s="663"/>
      <c r="J67" s="663"/>
      <c r="K67" s="663"/>
      <c r="L67" s="663"/>
    </row>
    <row r="68" spans="1:14" x14ac:dyDescent="0.25">
      <c r="A68" s="398">
        <f>SUM(C68:G68)</f>
        <v>52</v>
      </c>
      <c r="B68" s="102" t="s">
        <v>48</v>
      </c>
      <c r="C68" s="371">
        <f t="shared" ref="C68:G69" si="4">C10</f>
        <v>0</v>
      </c>
      <c r="D68" s="373">
        <f t="shared" si="4"/>
        <v>0</v>
      </c>
      <c r="E68" s="373">
        <f t="shared" si="4"/>
        <v>0</v>
      </c>
      <c r="F68" s="57">
        <f t="shared" si="4"/>
        <v>52</v>
      </c>
      <c r="G68" s="60">
        <f t="shared" si="4"/>
        <v>0</v>
      </c>
      <c r="H68" s="53"/>
    </row>
    <row r="69" spans="1:14" x14ac:dyDescent="0.25">
      <c r="A69" s="398">
        <f>SUM(C69:G69)</f>
        <v>52</v>
      </c>
      <c r="B69" s="56" t="s">
        <v>49</v>
      </c>
      <c r="C69" s="64">
        <f t="shared" si="4"/>
        <v>1</v>
      </c>
      <c r="D69" s="62">
        <f t="shared" si="4"/>
        <v>0</v>
      </c>
      <c r="E69" s="62">
        <f t="shared" si="4"/>
        <v>2</v>
      </c>
      <c r="F69" s="58">
        <f t="shared" si="4"/>
        <v>49</v>
      </c>
      <c r="G69" s="59">
        <f t="shared" si="4"/>
        <v>0</v>
      </c>
    </row>
    <row r="70" spans="1:14" x14ac:dyDescent="0.25">
      <c r="B70" s="155"/>
      <c r="C70" s="157"/>
      <c r="D70" s="158"/>
      <c r="E70" s="158"/>
      <c r="F70" s="156"/>
      <c r="G70" s="159"/>
    </row>
    <row r="72" spans="1:14" ht="15.75" thickBot="1" x14ac:dyDescent="0.3">
      <c r="B72" s="778" t="s">
        <v>38</v>
      </c>
      <c r="C72" s="779"/>
      <c r="D72" s="780"/>
      <c r="I72" s="664" t="s">
        <v>34</v>
      </c>
      <c r="J72" s="664"/>
      <c r="K72" s="664"/>
      <c r="L72" s="664"/>
      <c r="M72" s="664"/>
      <c r="N72" s="664"/>
    </row>
    <row r="73" spans="1:14" ht="24.75" thickBot="1" x14ac:dyDescent="0.3">
      <c r="B73" s="364" t="s">
        <v>14</v>
      </c>
      <c r="C73" s="365" t="s">
        <v>1</v>
      </c>
      <c r="D73" s="365" t="s">
        <v>4</v>
      </c>
      <c r="E73" s="365" t="s">
        <v>5</v>
      </c>
      <c r="F73" s="365" t="s">
        <v>0</v>
      </c>
      <c r="G73" s="369" t="s">
        <v>2</v>
      </c>
    </row>
    <row r="74" spans="1:14" x14ac:dyDescent="0.25">
      <c r="A74" s="398">
        <f>SUM(C74:G74)</f>
        <v>52</v>
      </c>
      <c r="B74" s="103" t="s">
        <v>51</v>
      </c>
      <c r="C74" s="51">
        <f>C13</f>
        <v>0</v>
      </c>
      <c r="D74" s="366">
        <f>D13</f>
        <v>2</v>
      </c>
      <c r="E74" s="366">
        <f>E13</f>
        <v>4</v>
      </c>
      <c r="F74" s="367">
        <f>F13</f>
        <v>46</v>
      </c>
      <c r="G74" s="368">
        <f>G13</f>
        <v>0</v>
      </c>
      <c r="H74" s="53"/>
    </row>
    <row r="75" spans="1:14" x14ac:dyDescent="0.25">
      <c r="B75" s="155"/>
      <c r="C75" s="157"/>
      <c r="D75" s="158"/>
      <c r="E75" s="158"/>
      <c r="F75" s="156"/>
      <c r="G75" s="159"/>
      <c r="H75" s="35"/>
    </row>
    <row r="77" spans="1:14" ht="15.75" thickBot="1" x14ac:dyDescent="0.3">
      <c r="B77" s="781" t="s">
        <v>39</v>
      </c>
      <c r="C77" s="782"/>
      <c r="D77" s="782"/>
      <c r="E77" s="783"/>
      <c r="F77" s="35"/>
      <c r="G77" s="35"/>
      <c r="I77" s="665" t="s">
        <v>35</v>
      </c>
      <c r="J77" s="666"/>
      <c r="K77" s="666"/>
      <c r="L77" s="667"/>
    </row>
    <row r="78" spans="1:14" ht="15.75" thickBot="1" x14ac:dyDescent="0.3">
      <c r="B78" s="341" t="s">
        <v>14</v>
      </c>
      <c r="C78" s="348" t="s">
        <v>1</v>
      </c>
      <c r="D78" s="347" t="s">
        <v>0</v>
      </c>
      <c r="E78" s="346" t="s">
        <v>2</v>
      </c>
      <c r="F78" s="24"/>
      <c r="G78" s="154"/>
      <c r="I78" s="684"/>
      <c r="J78" s="685"/>
      <c r="K78" s="685"/>
      <c r="L78" s="686"/>
    </row>
    <row r="79" spans="1:14" x14ac:dyDescent="0.25">
      <c r="A79" s="398">
        <f>SUM(C79:F79)</f>
        <v>52</v>
      </c>
      <c r="B79" s="104" t="s">
        <v>57</v>
      </c>
      <c r="C79" s="342">
        <f t="shared" ref="C79:D82" si="5">C18</f>
        <v>1</v>
      </c>
      <c r="D79" s="344">
        <f t="shared" si="5"/>
        <v>51</v>
      </c>
      <c r="E79" s="401">
        <v>0</v>
      </c>
      <c r="F79" s="159"/>
      <c r="G79" s="159"/>
      <c r="I79" s="684"/>
      <c r="J79" s="685"/>
      <c r="K79" s="685"/>
      <c r="L79" s="686"/>
    </row>
    <row r="80" spans="1:14" x14ac:dyDescent="0.25">
      <c r="A80" s="398">
        <f t="shared" ref="A80:A82" si="6">SUM(C80:F80)</f>
        <v>52</v>
      </c>
      <c r="B80" s="37" t="s">
        <v>56</v>
      </c>
      <c r="C80" s="42">
        <f t="shared" si="5"/>
        <v>0</v>
      </c>
      <c r="D80" s="44">
        <f t="shared" si="5"/>
        <v>52</v>
      </c>
      <c r="E80" s="402">
        <v>0</v>
      </c>
      <c r="F80" s="159"/>
      <c r="G80" s="159"/>
      <c r="I80" s="668"/>
      <c r="J80" s="669"/>
      <c r="K80" s="669"/>
      <c r="L80" s="670"/>
    </row>
    <row r="81" spans="1:19" x14ac:dyDescent="0.25">
      <c r="A81" s="398">
        <f t="shared" si="6"/>
        <v>52</v>
      </c>
      <c r="B81" s="38" t="s">
        <v>55</v>
      </c>
      <c r="C81" s="45">
        <f t="shared" si="5"/>
        <v>2</v>
      </c>
      <c r="D81" s="47">
        <f t="shared" si="5"/>
        <v>50</v>
      </c>
      <c r="E81" s="402">
        <v>0</v>
      </c>
      <c r="F81" s="159"/>
      <c r="G81" s="159"/>
    </row>
    <row r="82" spans="1:19" x14ac:dyDescent="0.25">
      <c r="A82" s="398">
        <f t="shared" si="6"/>
        <v>52</v>
      </c>
      <c r="B82" s="104" t="s">
        <v>58</v>
      </c>
      <c r="C82" s="39">
        <f t="shared" si="5"/>
        <v>0</v>
      </c>
      <c r="D82" s="41">
        <f t="shared" si="5"/>
        <v>52</v>
      </c>
      <c r="E82" s="402">
        <v>0</v>
      </c>
      <c r="F82" s="159"/>
      <c r="G82" s="159"/>
    </row>
    <row r="83" spans="1:19" x14ac:dyDescent="0.25">
      <c r="B83" s="155"/>
      <c r="C83" s="157"/>
      <c r="D83" s="158"/>
      <c r="E83" s="156"/>
      <c r="F83" s="159"/>
      <c r="G83" s="159"/>
    </row>
    <row r="84" spans="1:19" ht="15.75" thickBot="1" x14ac:dyDescent="0.3">
      <c r="B84" s="776" t="s">
        <v>40</v>
      </c>
      <c r="C84" s="777"/>
      <c r="D84" s="777"/>
      <c r="I84" s="639" t="s">
        <v>42</v>
      </c>
      <c r="J84" s="640"/>
      <c r="K84" s="640"/>
      <c r="L84" s="641"/>
    </row>
    <row r="85" spans="1:19" ht="15.75" thickBot="1" x14ac:dyDescent="0.3">
      <c r="B85" s="333"/>
      <c r="C85" s="349" t="s">
        <v>0</v>
      </c>
      <c r="D85" s="351" t="s">
        <v>1</v>
      </c>
      <c r="E85" s="350" t="s">
        <v>2</v>
      </c>
      <c r="I85" s="642"/>
      <c r="J85" s="643"/>
      <c r="K85" s="643"/>
      <c r="L85" s="644"/>
    </row>
    <row r="86" spans="1:19" x14ac:dyDescent="0.25">
      <c r="B86" s="180" t="s">
        <v>59</v>
      </c>
      <c r="C86" s="334">
        <f>E23+F23</f>
        <v>52</v>
      </c>
      <c r="D86" s="335">
        <f>C23+D23</f>
        <v>0</v>
      </c>
      <c r="E86" s="336">
        <f>G23</f>
        <v>0</v>
      </c>
      <c r="I86" s="187"/>
      <c r="J86" s="187"/>
      <c r="K86" s="187"/>
      <c r="L86" s="187"/>
    </row>
    <row r="87" spans="1:19" x14ac:dyDescent="0.25">
      <c r="B87" s="180" t="s">
        <v>61</v>
      </c>
      <c r="C87" s="332">
        <f>D31</f>
        <v>50</v>
      </c>
      <c r="D87" s="330">
        <f>C31</f>
        <v>0</v>
      </c>
      <c r="E87" s="331">
        <f>E31</f>
        <v>2</v>
      </c>
      <c r="I87" s="187"/>
      <c r="J87" s="187"/>
      <c r="K87" s="187"/>
      <c r="L87" s="187"/>
    </row>
    <row r="88" spans="1:19" x14ac:dyDescent="0.25">
      <c r="B88" s="181" t="s">
        <v>83</v>
      </c>
      <c r="C88" s="182"/>
      <c r="D88" s="183"/>
      <c r="E88" s="186"/>
      <c r="I88" s="187"/>
      <c r="J88" s="187"/>
      <c r="K88" s="187"/>
      <c r="L88" s="187"/>
    </row>
    <row r="89" spans="1:19" ht="15.75" thickBot="1" x14ac:dyDescent="0.3">
      <c r="B89" s="181" t="s">
        <v>84</v>
      </c>
      <c r="C89" s="338"/>
      <c r="D89" s="339"/>
      <c r="F89" s="35"/>
      <c r="G89" s="35"/>
      <c r="H89" s="35"/>
      <c r="I89" s="35"/>
      <c r="J89" s="35"/>
      <c r="K89" s="35"/>
      <c r="L89" s="35"/>
    </row>
    <row r="90" spans="1:19" ht="39" thickBot="1" x14ac:dyDescent="0.3">
      <c r="B90" s="337" t="s">
        <v>60</v>
      </c>
      <c r="C90" s="352" t="s">
        <v>81</v>
      </c>
      <c r="D90" s="353" t="s">
        <v>73</v>
      </c>
      <c r="E90" s="354" t="s">
        <v>74</v>
      </c>
      <c r="F90" s="353" t="s">
        <v>75</v>
      </c>
      <c r="G90" s="353" t="s">
        <v>70</v>
      </c>
      <c r="H90" s="353" t="s">
        <v>76</v>
      </c>
      <c r="I90" s="353" t="s">
        <v>77</v>
      </c>
      <c r="J90" s="354" t="s">
        <v>78</v>
      </c>
      <c r="K90" s="353" t="s">
        <v>79</v>
      </c>
      <c r="L90" s="355" t="s">
        <v>82</v>
      </c>
    </row>
    <row r="91" spans="1:19" x14ac:dyDescent="0.25">
      <c r="A91" s="398">
        <f>SUM(C91:L91)</f>
        <v>52</v>
      </c>
      <c r="B91" s="179" t="s">
        <v>80</v>
      </c>
      <c r="C91" s="340">
        <f>C26</f>
        <v>0</v>
      </c>
      <c r="D91" s="340">
        <f>D26</f>
        <v>0</v>
      </c>
      <c r="E91" s="340">
        <f>E26</f>
        <v>0</v>
      </c>
      <c r="F91" s="340">
        <f>F26</f>
        <v>0</v>
      </c>
      <c r="G91" s="340">
        <f>G26</f>
        <v>0</v>
      </c>
      <c r="H91" s="340">
        <f>C28</f>
        <v>0</v>
      </c>
      <c r="I91" s="340">
        <f>D28</f>
        <v>0</v>
      </c>
      <c r="J91" s="340">
        <f>E28</f>
        <v>7</v>
      </c>
      <c r="K91" s="340">
        <f>F28</f>
        <v>40</v>
      </c>
      <c r="L91" s="340">
        <f>G28</f>
        <v>5</v>
      </c>
    </row>
    <row r="92" spans="1:19" x14ac:dyDescent="0.25">
      <c r="F92" s="155"/>
      <c r="G92" s="154"/>
    </row>
    <row r="93" spans="1:19" x14ac:dyDescent="0.25">
      <c r="M93" s="24"/>
      <c r="N93" s="24"/>
      <c r="O93" s="24"/>
      <c r="P93" s="24"/>
      <c r="Q93" s="24"/>
      <c r="R93" s="24"/>
      <c r="S93" s="24"/>
    </row>
    <row r="94" spans="1:19" ht="15.75" thickBot="1" x14ac:dyDescent="0.3">
      <c r="B94" s="748" t="s">
        <v>41</v>
      </c>
      <c r="C94" s="774"/>
      <c r="D94" s="775"/>
      <c r="E94" s="13"/>
      <c r="F94" s="13"/>
      <c r="I94" s="645" t="s">
        <v>43</v>
      </c>
      <c r="J94" s="646"/>
      <c r="K94" s="646"/>
      <c r="L94" s="647"/>
      <c r="M94" s="24"/>
      <c r="N94" s="675"/>
      <c r="O94" s="675"/>
      <c r="P94" s="675"/>
      <c r="Q94" s="24"/>
      <c r="R94" s="24"/>
      <c r="S94" s="24"/>
    </row>
    <row r="95" spans="1:19" ht="15.75" thickBot="1" x14ac:dyDescent="0.3">
      <c r="B95" s="356" t="s">
        <v>14</v>
      </c>
      <c r="C95" s="357" t="s">
        <v>1</v>
      </c>
      <c r="D95" s="357" t="s">
        <v>0</v>
      </c>
      <c r="E95" s="358" t="s">
        <v>2</v>
      </c>
      <c r="F95" s="27"/>
      <c r="I95" s="648"/>
      <c r="J95" s="649"/>
      <c r="K95" s="649"/>
      <c r="L95" s="650"/>
      <c r="M95" s="24"/>
      <c r="N95" s="152"/>
      <c r="O95" s="153"/>
      <c r="P95" s="153"/>
      <c r="Q95" s="154"/>
      <c r="R95" s="155"/>
      <c r="S95" s="24"/>
    </row>
    <row r="96" spans="1:19" ht="15.75" thickBot="1" x14ac:dyDescent="0.3">
      <c r="A96" s="398">
        <f>SUM(C96:E96)</f>
        <v>52</v>
      </c>
      <c r="B96" s="33" t="s">
        <v>11</v>
      </c>
      <c r="C96" s="359">
        <f>C36</f>
        <v>0</v>
      </c>
      <c r="D96" s="361">
        <f>D36</f>
        <v>52</v>
      </c>
      <c r="E96" s="363">
        <f>F38</f>
        <v>0</v>
      </c>
      <c r="F96" s="27"/>
      <c r="M96" s="24"/>
      <c r="N96" s="152"/>
      <c r="O96" s="157"/>
      <c r="P96" s="156"/>
      <c r="Q96" s="160"/>
      <c r="R96" s="155"/>
      <c r="S96" s="24"/>
    </row>
    <row r="97" spans="1:19" ht="15.75" thickBot="1" x14ac:dyDescent="0.3">
      <c r="C97" s="357" t="s">
        <v>7</v>
      </c>
      <c r="D97" s="357" t="s">
        <v>12</v>
      </c>
      <c r="E97" s="357" t="s">
        <v>13</v>
      </c>
      <c r="F97" s="357" t="s">
        <v>10</v>
      </c>
      <c r="G97" s="358" t="s">
        <v>2</v>
      </c>
      <c r="M97" s="24"/>
      <c r="N97" s="153"/>
      <c r="O97" s="153"/>
      <c r="P97" s="153"/>
      <c r="Q97" s="153"/>
      <c r="R97" s="154"/>
      <c r="S97" s="24"/>
    </row>
    <row r="98" spans="1:19" x14ac:dyDescent="0.25">
      <c r="A98" s="398">
        <f>SUM(C98:G98)</f>
        <v>52</v>
      </c>
      <c r="B98" s="165" t="s">
        <v>71</v>
      </c>
      <c r="C98" s="360">
        <f t="shared" ref="C98:G99" si="7">B38</f>
        <v>0</v>
      </c>
      <c r="D98" s="362">
        <f t="shared" si="7"/>
        <v>0</v>
      </c>
      <c r="E98" s="362">
        <f t="shared" si="7"/>
        <v>2</v>
      </c>
      <c r="F98" s="361">
        <f t="shared" si="7"/>
        <v>50</v>
      </c>
      <c r="G98" s="363">
        <f t="shared" si="7"/>
        <v>0</v>
      </c>
      <c r="M98" s="24"/>
      <c r="N98" s="152"/>
      <c r="O98" s="158"/>
      <c r="P98" s="158"/>
      <c r="Q98" s="156"/>
      <c r="R98" s="160"/>
      <c r="S98" s="24"/>
    </row>
    <row r="99" spans="1:19" x14ac:dyDescent="0.25">
      <c r="A99" s="398">
        <f>SUM(C99:G99)</f>
        <v>52</v>
      </c>
      <c r="B99" s="165" t="s">
        <v>72</v>
      </c>
      <c r="C99" s="164">
        <f t="shared" si="7"/>
        <v>0</v>
      </c>
      <c r="D99" s="31">
        <f t="shared" si="7"/>
        <v>0</v>
      </c>
      <c r="E99" s="31">
        <f t="shared" si="7"/>
        <v>2</v>
      </c>
      <c r="F99" s="29">
        <f t="shared" si="7"/>
        <v>50</v>
      </c>
      <c r="G99" s="168">
        <f t="shared" si="7"/>
        <v>0</v>
      </c>
      <c r="M99" s="24"/>
      <c r="N99" s="152"/>
      <c r="O99" s="158"/>
      <c r="P99" s="158"/>
      <c r="Q99" s="156"/>
      <c r="R99" s="160"/>
      <c r="S99" s="24"/>
    </row>
  </sheetData>
  <mergeCells count="47">
    <mergeCell ref="N94:P94"/>
    <mergeCell ref="I1:L1"/>
    <mergeCell ref="B77:E77"/>
    <mergeCell ref="I77:L80"/>
    <mergeCell ref="B84:D84"/>
    <mergeCell ref="I84:L85"/>
    <mergeCell ref="B94:D94"/>
    <mergeCell ref="I94:L95"/>
    <mergeCell ref="B58:D58"/>
    <mergeCell ref="I58:L59"/>
    <mergeCell ref="B66:E66"/>
    <mergeCell ref="I66:L67"/>
    <mergeCell ref="B72:D72"/>
    <mergeCell ref="I72:N72"/>
    <mergeCell ref="H38:J38"/>
    <mergeCell ref="H39:J39"/>
    <mergeCell ref="C46:F46"/>
    <mergeCell ref="B48:D48"/>
    <mergeCell ref="I48:L49"/>
    <mergeCell ref="N48:P48"/>
    <mergeCell ref="I23:J23"/>
    <mergeCell ref="N23:Q25"/>
    <mergeCell ref="I25:J25"/>
    <mergeCell ref="I31:J31"/>
    <mergeCell ref="H36:J36"/>
    <mergeCell ref="N36:Q37"/>
    <mergeCell ref="I14:K14"/>
    <mergeCell ref="I15:K15"/>
    <mergeCell ref="I16:K16"/>
    <mergeCell ref="I18:K18"/>
    <mergeCell ref="N18:Q21"/>
    <mergeCell ref="I19:K19"/>
    <mergeCell ref="I20:K20"/>
    <mergeCell ref="I21:K21"/>
    <mergeCell ref="I13:J13"/>
    <mergeCell ref="N13:S13"/>
    <mergeCell ref="B1:G1"/>
    <mergeCell ref="I4:J4"/>
    <mergeCell ref="N4:Q5"/>
    <mergeCell ref="I5:J5"/>
    <mergeCell ref="I7:J7"/>
    <mergeCell ref="N7:Q8"/>
    <mergeCell ref="I9:J9"/>
    <mergeCell ref="I10:L10"/>
    <mergeCell ref="N10:Q11"/>
    <mergeCell ref="I11:L11"/>
    <mergeCell ref="I12:K12"/>
  </mergeCells>
  <pageMargins left="0.7" right="0.7" top="0.78740157499999996" bottom="0.78740157499999996" header="0.3" footer="0.3"/>
  <pageSetup paperSize="9" orientation="portrait" r:id="rId1"/>
  <ignoredErrors>
    <ignoredError sqref="A4:A5 A31 A23 A9:A16 A18:A21 A7" formulaRange="1"/>
    <ignoredError sqref="F6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S99"/>
  <sheetViews>
    <sheetView workbookViewId="0">
      <selection activeCell="I24" sqref="I24"/>
    </sheetView>
  </sheetViews>
  <sheetFormatPr baseColWidth="10" defaultRowHeight="15" x14ac:dyDescent="0.25"/>
  <sheetData>
    <row r="1" spans="1:19" ht="16.5" thickBot="1" x14ac:dyDescent="0.3">
      <c r="A1" s="398"/>
      <c r="B1" s="743" t="s">
        <v>106</v>
      </c>
      <c r="C1" s="744"/>
      <c r="D1" s="744"/>
      <c r="E1" s="744"/>
      <c r="F1" s="744"/>
      <c r="G1" s="745"/>
      <c r="I1" s="816" t="s">
        <v>107</v>
      </c>
      <c r="J1" s="817"/>
      <c r="K1" s="817"/>
      <c r="L1" s="818"/>
    </row>
    <row r="2" spans="1:19" ht="15.75" thickBot="1" x14ac:dyDescent="0.3">
      <c r="A2" s="398"/>
    </row>
    <row r="3" spans="1:19" ht="15.75" thickBot="1" x14ac:dyDescent="0.3">
      <c r="A3" s="397" t="s">
        <v>100</v>
      </c>
      <c r="B3" s="143" t="s">
        <v>14</v>
      </c>
      <c r="C3" s="323" t="s">
        <v>0</v>
      </c>
      <c r="D3" s="323" t="s">
        <v>1</v>
      </c>
      <c r="E3" s="329"/>
      <c r="F3" s="329"/>
      <c r="G3" s="328" t="s">
        <v>2</v>
      </c>
      <c r="H3" s="19"/>
      <c r="J3" s="9" t="s">
        <v>15</v>
      </c>
      <c r="O3" s="9" t="s">
        <v>32</v>
      </c>
    </row>
    <row r="4" spans="1:19" ht="15.75" thickBot="1" x14ac:dyDescent="0.3">
      <c r="A4" s="398">
        <f>SUM(C4:G4)</f>
        <v>45</v>
      </c>
      <c r="B4" s="86">
        <v>1</v>
      </c>
      <c r="C4" s="2">
        <v>43</v>
      </c>
      <c r="D4" s="3">
        <v>2</v>
      </c>
      <c r="E4" s="4"/>
      <c r="F4" s="4"/>
      <c r="G4" s="10">
        <v>0</v>
      </c>
      <c r="H4" s="142" t="s">
        <v>23</v>
      </c>
      <c r="I4" s="787" t="s">
        <v>17</v>
      </c>
      <c r="J4" s="788"/>
      <c r="K4" s="141"/>
      <c r="N4" s="651" t="s">
        <v>33</v>
      </c>
      <c r="O4" s="652"/>
      <c r="P4" s="652"/>
      <c r="Q4" s="653"/>
    </row>
    <row r="5" spans="1:19" ht="25.5" customHeight="1" thickBot="1" x14ac:dyDescent="0.3">
      <c r="A5" s="398">
        <f>SUM(C5:G5)</f>
        <v>45</v>
      </c>
      <c r="B5" s="86">
        <v>2</v>
      </c>
      <c r="C5" s="2">
        <v>35</v>
      </c>
      <c r="D5" s="3">
        <v>10</v>
      </c>
      <c r="E5" s="4"/>
      <c r="F5" s="4"/>
      <c r="G5" s="10">
        <v>0</v>
      </c>
      <c r="H5" s="147" t="s">
        <v>23</v>
      </c>
      <c r="I5" s="755" t="s">
        <v>17</v>
      </c>
      <c r="J5" s="756"/>
      <c r="K5" s="125"/>
      <c r="N5" s="654"/>
      <c r="O5" s="655"/>
      <c r="P5" s="655"/>
      <c r="Q5" s="656"/>
    </row>
    <row r="6" spans="1:19" ht="48.75" thickBot="1" x14ac:dyDescent="0.3">
      <c r="A6" s="398"/>
      <c r="B6" s="85"/>
      <c r="C6" s="326" t="s">
        <v>0</v>
      </c>
      <c r="D6" s="326" t="s">
        <v>1</v>
      </c>
      <c r="E6" s="326" t="s">
        <v>3</v>
      </c>
      <c r="F6" s="4"/>
      <c r="G6" s="4"/>
    </row>
    <row r="7" spans="1:19" ht="15.75" thickBot="1" x14ac:dyDescent="0.3">
      <c r="A7" s="398">
        <f>SUM(C7:G7)</f>
        <v>45</v>
      </c>
      <c r="B7" s="86">
        <v>3</v>
      </c>
      <c r="C7" s="2">
        <v>37</v>
      </c>
      <c r="D7" s="3">
        <v>6</v>
      </c>
      <c r="E7" s="5">
        <v>2</v>
      </c>
      <c r="F7" s="4"/>
      <c r="G7" s="10"/>
      <c r="H7" s="83" t="s">
        <v>23</v>
      </c>
      <c r="I7" s="807" t="s">
        <v>17</v>
      </c>
      <c r="J7" s="742"/>
      <c r="N7" s="657" t="s">
        <v>69</v>
      </c>
      <c r="O7" s="658"/>
      <c r="P7" s="658"/>
      <c r="Q7" s="659"/>
    </row>
    <row r="8" spans="1:19" ht="24.75" thickBot="1" x14ac:dyDescent="0.3">
      <c r="A8" s="398"/>
      <c r="B8" s="85"/>
      <c r="C8" s="326" t="s">
        <v>1</v>
      </c>
      <c r="D8" s="326" t="s">
        <v>4</v>
      </c>
      <c r="E8" s="326" t="s">
        <v>5</v>
      </c>
      <c r="F8" s="326" t="s">
        <v>0</v>
      </c>
      <c r="G8" s="327" t="s">
        <v>2</v>
      </c>
      <c r="N8" s="660"/>
      <c r="O8" s="661"/>
      <c r="P8" s="661"/>
      <c r="Q8" s="662"/>
    </row>
    <row r="9" spans="1:19" ht="15.75" thickBot="1" x14ac:dyDescent="0.3">
      <c r="A9" s="398">
        <f>SUM(C9:G9)</f>
        <v>45</v>
      </c>
      <c r="B9" s="86">
        <v>4</v>
      </c>
      <c r="C9" s="3">
        <v>0</v>
      </c>
      <c r="D9" s="5">
        <v>1</v>
      </c>
      <c r="E9" s="5">
        <v>12</v>
      </c>
      <c r="F9" s="2">
        <v>32</v>
      </c>
      <c r="G9" s="430"/>
      <c r="H9" s="429" t="s">
        <v>23</v>
      </c>
      <c r="I9" s="754" t="s">
        <v>17</v>
      </c>
      <c r="J9" s="754"/>
    </row>
    <row r="10" spans="1:19" ht="15.75" thickBot="1" x14ac:dyDescent="0.3">
      <c r="A10" s="398">
        <f>SUM(C10:G10)</f>
        <v>45</v>
      </c>
      <c r="B10" s="87">
        <v>5</v>
      </c>
      <c r="C10" s="3">
        <v>0</v>
      </c>
      <c r="D10" s="5">
        <v>3</v>
      </c>
      <c r="E10" s="5">
        <v>11</v>
      </c>
      <c r="F10" s="2">
        <v>31</v>
      </c>
      <c r="G10" s="16"/>
      <c r="H10" s="25" t="s">
        <v>25</v>
      </c>
      <c r="I10" s="757" t="s">
        <v>18</v>
      </c>
      <c r="J10" s="758"/>
      <c r="K10" s="758"/>
      <c r="L10" s="759"/>
      <c r="N10" s="766" t="s">
        <v>36</v>
      </c>
      <c r="O10" s="766"/>
      <c r="P10" s="766"/>
      <c r="Q10" s="766"/>
    </row>
    <row r="11" spans="1:19" ht="15.75" thickBot="1" x14ac:dyDescent="0.3">
      <c r="A11" s="398">
        <f t="shared" ref="A11:A16" si="0">SUM(C11:G11)</f>
        <v>45</v>
      </c>
      <c r="B11" s="87">
        <v>6</v>
      </c>
      <c r="C11" s="3">
        <v>4</v>
      </c>
      <c r="D11" s="5">
        <v>3</v>
      </c>
      <c r="E11" s="5">
        <v>8</v>
      </c>
      <c r="F11" s="2">
        <v>30</v>
      </c>
      <c r="G11" s="7"/>
      <c r="H11" s="19"/>
      <c r="I11" s="760" t="s">
        <v>18</v>
      </c>
      <c r="J11" s="761"/>
      <c r="K11" s="761"/>
      <c r="L11" s="762"/>
      <c r="N11" s="766"/>
      <c r="O11" s="766"/>
      <c r="P11" s="766"/>
      <c r="Q11" s="766"/>
    </row>
    <row r="12" spans="1:19" ht="15.75" thickBot="1" x14ac:dyDescent="0.3">
      <c r="A12" s="398">
        <f t="shared" si="0"/>
        <v>45</v>
      </c>
      <c r="B12" s="84">
        <v>7</v>
      </c>
      <c r="C12" s="3">
        <v>1</v>
      </c>
      <c r="D12" s="5">
        <v>0</v>
      </c>
      <c r="E12" s="5">
        <v>8</v>
      </c>
      <c r="F12" s="2">
        <v>36</v>
      </c>
      <c r="G12" s="16"/>
      <c r="H12" s="21" t="s">
        <v>24</v>
      </c>
      <c r="I12" s="763" t="s">
        <v>16</v>
      </c>
      <c r="J12" s="764"/>
      <c r="K12" s="764"/>
    </row>
    <row r="13" spans="1:19" ht="15.75" thickBot="1" x14ac:dyDescent="0.3">
      <c r="A13" s="398">
        <f t="shared" si="0"/>
        <v>45</v>
      </c>
      <c r="B13" s="88">
        <v>8</v>
      </c>
      <c r="C13" s="3">
        <v>1</v>
      </c>
      <c r="D13" s="5">
        <v>1</v>
      </c>
      <c r="E13" s="5">
        <v>14</v>
      </c>
      <c r="F13" s="2">
        <v>29</v>
      </c>
      <c r="G13" s="16"/>
      <c r="H13" s="23" t="s">
        <v>26</v>
      </c>
      <c r="I13" s="751" t="s">
        <v>19</v>
      </c>
      <c r="J13" s="664"/>
      <c r="N13" s="664" t="s">
        <v>34</v>
      </c>
      <c r="O13" s="664"/>
      <c r="P13" s="664"/>
      <c r="Q13" s="664"/>
      <c r="R13" s="664"/>
      <c r="S13" s="664"/>
    </row>
    <row r="14" spans="1:19" ht="15.75" thickBot="1" x14ac:dyDescent="0.3">
      <c r="A14" s="398">
        <f t="shared" si="0"/>
        <v>45</v>
      </c>
      <c r="B14" s="84">
        <v>9</v>
      </c>
      <c r="C14" s="3">
        <v>0</v>
      </c>
      <c r="D14" s="5">
        <v>0</v>
      </c>
      <c r="E14" s="5">
        <v>9</v>
      </c>
      <c r="F14" s="2">
        <v>36</v>
      </c>
      <c r="G14" s="16"/>
      <c r="H14" s="22" t="s">
        <v>24</v>
      </c>
      <c r="I14" s="752" t="s">
        <v>16</v>
      </c>
      <c r="J14" s="753"/>
      <c r="K14" s="753"/>
    </row>
    <row r="15" spans="1:19" ht="15.75" thickBot="1" x14ac:dyDescent="0.3">
      <c r="A15" s="398">
        <f t="shared" si="0"/>
        <v>45</v>
      </c>
      <c r="B15" s="84">
        <v>10</v>
      </c>
      <c r="C15" s="3">
        <v>0</v>
      </c>
      <c r="D15" s="5">
        <v>2</v>
      </c>
      <c r="E15" s="5">
        <v>6</v>
      </c>
      <c r="F15" s="2">
        <v>37</v>
      </c>
      <c r="G15" s="7"/>
      <c r="I15" s="753" t="s">
        <v>16</v>
      </c>
      <c r="J15" s="753"/>
      <c r="K15" s="753"/>
    </row>
    <row r="16" spans="1:19" ht="15.75" thickBot="1" x14ac:dyDescent="0.3">
      <c r="A16" s="398">
        <f t="shared" si="0"/>
        <v>45</v>
      </c>
      <c r="B16" s="84">
        <v>11</v>
      </c>
      <c r="C16" s="3">
        <v>0</v>
      </c>
      <c r="D16" s="5">
        <v>3</v>
      </c>
      <c r="E16" s="5">
        <v>6</v>
      </c>
      <c r="F16" s="2">
        <v>36</v>
      </c>
      <c r="G16" s="7"/>
      <c r="I16" s="753" t="s">
        <v>16</v>
      </c>
      <c r="J16" s="753"/>
      <c r="K16" s="753"/>
    </row>
    <row r="17" spans="1:19" ht="15.75" thickBot="1" x14ac:dyDescent="0.3">
      <c r="A17" s="398"/>
      <c r="B17" s="85"/>
      <c r="C17" s="326" t="s">
        <v>1</v>
      </c>
      <c r="D17" s="326" t="s">
        <v>0</v>
      </c>
      <c r="E17" s="399"/>
      <c r="F17" s="6"/>
      <c r="G17" s="327" t="s">
        <v>2</v>
      </c>
      <c r="H17" s="19"/>
    </row>
    <row r="18" spans="1:19" ht="15.75" thickBot="1" x14ac:dyDescent="0.3">
      <c r="A18" s="398">
        <f>SUM(C18:G18)</f>
        <v>45</v>
      </c>
      <c r="B18" s="89">
        <v>12</v>
      </c>
      <c r="C18" s="3">
        <v>5</v>
      </c>
      <c r="D18" s="5">
        <v>39</v>
      </c>
      <c r="E18" s="2">
        <v>0</v>
      </c>
      <c r="F18" s="7">
        <v>0</v>
      </c>
      <c r="G18" s="16">
        <v>1</v>
      </c>
      <c r="H18" s="20" t="s">
        <v>27</v>
      </c>
      <c r="I18" s="806" t="s">
        <v>20</v>
      </c>
      <c r="J18" s="765"/>
      <c r="K18" s="765"/>
      <c r="N18" s="665" t="s">
        <v>35</v>
      </c>
      <c r="O18" s="666"/>
      <c r="P18" s="666"/>
      <c r="Q18" s="667"/>
    </row>
    <row r="19" spans="1:19" ht="15.75" thickBot="1" x14ac:dyDescent="0.3">
      <c r="A19" s="398">
        <f t="shared" ref="A19:A21" si="1">SUM(C19:G19)</f>
        <v>45</v>
      </c>
      <c r="B19" s="89">
        <v>13</v>
      </c>
      <c r="C19" s="3">
        <v>2</v>
      </c>
      <c r="D19" s="5">
        <v>43</v>
      </c>
      <c r="E19" s="2">
        <v>0</v>
      </c>
      <c r="F19" s="7">
        <v>0</v>
      </c>
      <c r="G19" s="7">
        <v>0</v>
      </c>
      <c r="I19" s="765" t="s">
        <v>20</v>
      </c>
      <c r="J19" s="765"/>
      <c r="K19" s="765"/>
      <c r="N19" s="684"/>
      <c r="O19" s="685"/>
      <c r="P19" s="685"/>
      <c r="Q19" s="686"/>
    </row>
    <row r="20" spans="1:19" ht="15.75" thickBot="1" x14ac:dyDescent="0.3">
      <c r="A20" s="398">
        <f t="shared" si="1"/>
        <v>45</v>
      </c>
      <c r="B20" s="89">
        <v>14</v>
      </c>
      <c r="C20" s="3">
        <v>19</v>
      </c>
      <c r="D20" s="5">
        <v>26</v>
      </c>
      <c r="E20" s="2">
        <v>0</v>
      </c>
      <c r="F20" s="7">
        <v>0</v>
      </c>
      <c r="G20" s="7">
        <v>0</v>
      </c>
      <c r="I20" s="765" t="s">
        <v>20</v>
      </c>
      <c r="J20" s="765"/>
      <c r="K20" s="765"/>
      <c r="N20" s="684"/>
      <c r="O20" s="685"/>
      <c r="P20" s="685"/>
      <c r="Q20" s="686"/>
    </row>
    <row r="21" spans="1:19" ht="15.75" thickBot="1" x14ac:dyDescent="0.3">
      <c r="A21" s="398">
        <f t="shared" si="1"/>
        <v>45</v>
      </c>
      <c r="B21" s="89">
        <v>15</v>
      </c>
      <c r="C21" s="3">
        <v>7</v>
      </c>
      <c r="D21" s="5">
        <v>38</v>
      </c>
      <c r="E21" s="2">
        <v>0</v>
      </c>
      <c r="F21" s="7">
        <v>0</v>
      </c>
      <c r="G21" s="7">
        <v>0</v>
      </c>
      <c r="I21" s="765" t="s">
        <v>20</v>
      </c>
      <c r="J21" s="765"/>
      <c r="K21" s="765"/>
      <c r="N21" s="668"/>
      <c r="O21" s="669"/>
      <c r="P21" s="669"/>
      <c r="Q21" s="670"/>
    </row>
    <row r="22" spans="1:19" ht="15.75" thickBot="1" x14ac:dyDescent="0.3">
      <c r="A22" s="398"/>
      <c r="B22" s="85"/>
      <c r="C22" s="326" t="s">
        <v>7</v>
      </c>
      <c r="D22" s="326" t="s">
        <v>8</v>
      </c>
      <c r="E22" s="326" t="s">
        <v>9</v>
      </c>
      <c r="F22" s="326" t="s">
        <v>10</v>
      </c>
      <c r="G22" s="327" t="s">
        <v>2</v>
      </c>
      <c r="H22" s="19"/>
    </row>
    <row r="23" spans="1:19" ht="15.75" thickBot="1" x14ac:dyDescent="0.3">
      <c r="A23" s="398">
        <f>SUM(C23:G23)</f>
        <v>45</v>
      </c>
      <c r="B23" s="309">
        <v>16</v>
      </c>
      <c r="C23" s="311">
        <v>0</v>
      </c>
      <c r="D23" s="312">
        <v>4</v>
      </c>
      <c r="E23" s="312">
        <v>21</v>
      </c>
      <c r="F23" s="308">
        <v>20</v>
      </c>
      <c r="G23" s="313">
        <v>0</v>
      </c>
      <c r="H23" s="310" t="s">
        <v>28</v>
      </c>
      <c r="I23" s="808" t="s">
        <v>21</v>
      </c>
      <c r="J23" s="777"/>
      <c r="N23" s="767" t="s">
        <v>42</v>
      </c>
      <c r="O23" s="701"/>
      <c r="P23" s="701"/>
      <c r="Q23" s="702"/>
    </row>
    <row r="24" spans="1:19" ht="15.75" thickBot="1" x14ac:dyDescent="0.3">
      <c r="A24" s="398"/>
      <c r="B24" s="155"/>
      <c r="C24" s="157"/>
      <c r="D24" s="158"/>
      <c r="E24" s="158"/>
      <c r="F24" s="156"/>
      <c r="G24" s="159"/>
      <c r="H24" s="201"/>
      <c r="I24" s="418"/>
      <c r="J24" s="418"/>
      <c r="K24" s="24"/>
      <c r="L24" s="24"/>
      <c r="M24" s="24"/>
      <c r="N24" s="768"/>
      <c r="O24" s="769"/>
      <c r="P24" s="769"/>
      <c r="Q24" s="770"/>
      <c r="R24" s="24"/>
      <c r="S24" s="24"/>
    </row>
    <row r="25" spans="1:19" ht="15.75" thickBot="1" x14ac:dyDescent="0.3">
      <c r="A25" s="398"/>
      <c r="B25" s="309">
        <v>17</v>
      </c>
      <c r="C25" s="314">
        <v>1</v>
      </c>
      <c r="D25" s="315">
        <v>2</v>
      </c>
      <c r="E25" s="316">
        <v>3</v>
      </c>
      <c r="F25" s="315">
        <v>4</v>
      </c>
      <c r="G25" s="315">
        <v>5</v>
      </c>
      <c r="I25" s="809" t="s">
        <v>21</v>
      </c>
      <c r="J25" s="809"/>
      <c r="N25" s="771"/>
      <c r="O25" s="772"/>
      <c r="P25" s="772"/>
      <c r="Q25" s="773"/>
    </row>
    <row r="26" spans="1:19" ht="15.75" thickBot="1" x14ac:dyDescent="0.3">
      <c r="A26" s="398">
        <f>SUM(C26:G26,C28:G28)</f>
        <v>45</v>
      </c>
      <c r="B26" s="305"/>
      <c r="C26" s="304">
        <v>0</v>
      </c>
      <c r="D26" s="2">
        <v>0</v>
      </c>
      <c r="E26" s="2">
        <v>0</v>
      </c>
      <c r="F26" s="2">
        <v>0</v>
      </c>
      <c r="G26" s="2">
        <v>0</v>
      </c>
    </row>
    <row r="27" spans="1:19" ht="15.75" thickBot="1" x14ac:dyDescent="0.3">
      <c r="A27" s="398"/>
      <c r="B27" s="305"/>
      <c r="C27" s="317">
        <v>6</v>
      </c>
      <c r="D27" s="318">
        <v>7</v>
      </c>
      <c r="E27" s="319">
        <v>8</v>
      </c>
      <c r="F27" s="318">
        <v>9</v>
      </c>
      <c r="G27" s="318">
        <v>10</v>
      </c>
    </row>
    <row r="28" spans="1:19" ht="15.75" thickBot="1" x14ac:dyDescent="0.3">
      <c r="A28" s="398"/>
      <c r="B28" s="305"/>
      <c r="C28" s="304">
        <v>0</v>
      </c>
      <c r="D28" s="304">
        <v>8</v>
      </c>
      <c r="E28" s="304">
        <v>17</v>
      </c>
      <c r="F28" s="304">
        <v>7</v>
      </c>
      <c r="G28" s="304">
        <v>13</v>
      </c>
    </row>
    <row r="29" spans="1:19" ht="15.75" thickBot="1" x14ac:dyDescent="0.3">
      <c r="A29" s="398"/>
      <c r="B29" s="305"/>
      <c r="C29" s="306"/>
      <c r="D29" s="306"/>
      <c r="E29" s="306"/>
      <c r="F29" s="306"/>
      <c r="G29" s="306"/>
    </row>
    <row r="30" spans="1:19" ht="15.75" thickBot="1" x14ac:dyDescent="0.3">
      <c r="A30" s="398"/>
      <c r="B30" s="307"/>
      <c r="C30" s="323" t="s">
        <v>1</v>
      </c>
      <c r="D30" s="323" t="s">
        <v>0</v>
      </c>
      <c r="E30" s="324" t="s">
        <v>2</v>
      </c>
      <c r="F30" s="155"/>
      <c r="G30" s="154"/>
      <c r="H30" s="17"/>
    </row>
    <row r="31" spans="1:19" ht="15.75" thickBot="1" x14ac:dyDescent="0.3">
      <c r="A31" s="398">
        <f>SUM(C31:E31)</f>
        <v>45</v>
      </c>
      <c r="B31" s="90">
        <v>18</v>
      </c>
      <c r="C31" s="3">
        <v>1</v>
      </c>
      <c r="D31" s="2">
        <v>44</v>
      </c>
      <c r="E31" s="321">
        <v>0</v>
      </c>
      <c r="F31" s="155"/>
      <c r="G31" s="160"/>
      <c r="H31" s="320" t="s">
        <v>28</v>
      </c>
      <c r="I31" s="776" t="s">
        <v>21</v>
      </c>
      <c r="J31" s="776"/>
    </row>
    <row r="32" spans="1:19" x14ac:dyDescent="0.25">
      <c r="A32" s="398"/>
    </row>
    <row r="33" spans="1:19" x14ac:dyDescent="0.25">
      <c r="A33" s="398"/>
    </row>
    <row r="34" spans="1:19" ht="15.75" thickBot="1" x14ac:dyDescent="0.3">
      <c r="A34" s="398"/>
    </row>
    <row r="35" spans="1:19" ht="15.75" thickBot="1" x14ac:dyDescent="0.3">
      <c r="A35" s="398"/>
      <c r="B35" s="1"/>
      <c r="C35" s="323" t="s">
        <v>1</v>
      </c>
      <c r="D35" s="323" t="s">
        <v>0</v>
      </c>
      <c r="E35" s="324" t="s">
        <v>2</v>
      </c>
      <c r="F35" s="305"/>
      <c r="H35" s="17"/>
      <c r="I35" s="17"/>
      <c r="J35" s="17"/>
    </row>
    <row r="36" spans="1:19" ht="15.75" thickBot="1" x14ac:dyDescent="0.3">
      <c r="A36" s="398">
        <f>SUM(C36:E36)</f>
        <v>45</v>
      </c>
      <c r="B36" s="14" t="s">
        <v>11</v>
      </c>
      <c r="C36" s="3">
        <v>0</v>
      </c>
      <c r="D36" s="2">
        <v>45</v>
      </c>
      <c r="E36" s="322">
        <v>0</v>
      </c>
      <c r="F36" s="305"/>
      <c r="G36" s="18" t="s">
        <v>29</v>
      </c>
      <c r="H36" s="746" t="s">
        <v>30</v>
      </c>
      <c r="I36" s="746"/>
      <c r="J36" s="747"/>
      <c r="N36" s="645" t="s">
        <v>43</v>
      </c>
      <c r="O36" s="646"/>
      <c r="P36" s="646"/>
      <c r="Q36" s="647"/>
    </row>
    <row r="37" spans="1:19" ht="15.75" thickBot="1" x14ac:dyDescent="0.3">
      <c r="A37" s="398"/>
      <c r="B37" s="325" t="s">
        <v>7</v>
      </c>
      <c r="C37" s="326" t="s">
        <v>12</v>
      </c>
      <c r="D37" s="326" t="s">
        <v>13</v>
      </c>
      <c r="E37" s="326" t="s">
        <v>10</v>
      </c>
      <c r="F37" s="324" t="s">
        <v>2</v>
      </c>
      <c r="J37" s="24"/>
      <c r="N37" s="648"/>
      <c r="O37" s="649"/>
      <c r="P37" s="649"/>
      <c r="Q37" s="650"/>
    </row>
    <row r="38" spans="1:19" ht="15.75" thickBot="1" x14ac:dyDescent="0.3">
      <c r="A38" s="398">
        <f>SUM(B38:F38)</f>
        <v>45</v>
      </c>
      <c r="B38" s="311">
        <v>0</v>
      </c>
      <c r="C38" s="5">
        <v>1</v>
      </c>
      <c r="D38" s="5">
        <v>11</v>
      </c>
      <c r="E38" s="2">
        <v>33</v>
      </c>
      <c r="F38" s="8">
        <v>0</v>
      </c>
      <c r="H38" s="748" t="s">
        <v>30</v>
      </c>
      <c r="I38" s="746"/>
      <c r="J38" s="747"/>
    </row>
    <row r="39" spans="1:19" ht="15.75" thickBot="1" x14ac:dyDescent="0.3">
      <c r="A39" s="398">
        <f>SUM(B39:F39)</f>
        <v>45</v>
      </c>
      <c r="B39" s="311">
        <v>0</v>
      </c>
      <c r="C39" s="5">
        <v>2</v>
      </c>
      <c r="D39" s="5">
        <v>16</v>
      </c>
      <c r="E39" s="2">
        <v>27</v>
      </c>
      <c r="F39" s="8">
        <v>0</v>
      </c>
      <c r="H39" s="748" t="s">
        <v>30</v>
      </c>
      <c r="I39" s="746"/>
      <c r="J39" s="747"/>
    </row>
    <row r="40" spans="1:19" x14ac:dyDescent="0.25">
      <c r="A40" s="398"/>
    </row>
    <row r="41" spans="1:19" x14ac:dyDescent="0.25">
      <c r="A41" s="398"/>
    </row>
    <row r="42" spans="1:19" x14ac:dyDescent="0.25">
      <c r="A42" s="398"/>
    </row>
    <row r="43" spans="1:19" x14ac:dyDescent="0.25">
      <c r="A43" s="398"/>
    </row>
    <row r="44" spans="1:19" x14ac:dyDescent="0.25">
      <c r="A44" s="398"/>
    </row>
    <row r="45" spans="1:19" x14ac:dyDescent="0.25">
      <c r="A45" s="398"/>
    </row>
    <row r="46" spans="1:19" ht="15.75" x14ac:dyDescent="0.25">
      <c r="A46" s="398"/>
      <c r="C46" s="671" t="s">
        <v>108</v>
      </c>
      <c r="D46" s="672"/>
      <c r="E46" s="672"/>
      <c r="F46" s="673"/>
    </row>
    <row r="47" spans="1:19" x14ac:dyDescent="0.25">
      <c r="A47" s="398"/>
      <c r="B47" s="9"/>
      <c r="C47" s="17"/>
      <c r="F47" s="35"/>
    </row>
    <row r="48" spans="1:19" ht="15.75" thickBot="1" x14ac:dyDescent="0.3">
      <c r="A48" s="398"/>
      <c r="B48" s="742" t="s">
        <v>65</v>
      </c>
      <c r="C48" s="754"/>
      <c r="D48" s="754"/>
      <c r="E48" s="35"/>
      <c r="F48" s="35"/>
      <c r="G48" s="35"/>
      <c r="I48" s="810" t="s">
        <v>33</v>
      </c>
      <c r="J48" s="811"/>
      <c r="K48" s="811"/>
      <c r="L48" s="812"/>
      <c r="N48" s="675"/>
      <c r="O48" s="675"/>
      <c r="P48" s="675"/>
      <c r="Q48" s="24"/>
      <c r="R48" s="24"/>
      <c r="S48" s="24"/>
    </row>
    <row r="49" spans="1:19" ht="15.75" thickBot="1" x14ac:dyDescent="0.3">
      <c r="A49" s="398"/>
      <c r="B49" s="378"/>
      <c r="C49" s="380" t="s">
        <v>0</v>
      </c>
      <c r="D49" s="380" t="s">
        <v>1</v>
      </c>
      <c r="E49" s="383" t="s">
        <v>2</v>
      </c>
      <c r="F49" s="152"/>
      <c r="G49" s="24"/>
      <c r="I49" s="813"/>
      <c r="J49" s="814"/>
      <c r="K49" s="814"/>
      <c r="L49" s="815"/>
      <c r="N49" s="152"/>
      <c r="O49" s="153"/>
      <c r="P49" s="153"/>
      <c r="Q49" s="152"/>
      <c r="R49" s="152"/>
      <c r="S49" s="154"/>
    </row>
    <row r="50" spans="1:19" x14ac:dyDescent="0.25">
      <c r="A50" s="398">
        <f>SUM(C50:E50)</f>
        <v>45</v>
      </c>
      <c r="B50" s="65" t="s">
        <v>44</v>
      </c>
      <c r="C50" s="379">
        <f>C4</f>
        <v>43</v>
      </c>
      <c r="D50" s="381">
        <f>D4</f>
        <v>2</v>
      </c>
      <c r="E50" s="382">
        <f>G4</f>
        <v>0</v>
      </c>
      <c r="F50" s="155"/>
      <c r="G50" s="24"/>
      <c r="N50" s="155"/>
      <c r="O50" s="156"/>
      <c r="P50" s="157"/>
      <c r="Q50" s="155"/>
      <c r="R50" s="155"/>
      <c r="S50" s="155"/>
    </row>
    <row r="51" spans="1:19" x14ac:dyDescent="0.25">
      <c r="A51" s="398">
        <f>SUM(C51:E51)</f>
        <v>45</v>
      </c>
      <c r="B51" s="65" t="s">
        <v>45</v>
      </c>
      <c r="C51" s="68">
        <f>C5</f>
        <v>35</v>
      </c>
      <c r="D51" s="66">
        <f>D5</f>
        <v>10</v>
      </c>
      <c r="E51" s="65"/>
      <c r="F51" s="155"/>
      <c r="G51" s="24"/>
      <c r="N51" s="155"/>
      <c r="O51" s="156"/>
      <c r="P51" s="157"/>
      <c r="Q51" s="155"/>
      <c r="R51" s="155"/>
      <c r="S51" s="155"/>
    </row>
    <row r="52" spans="1:19" ht="48" x14ac:dyDescent="0.25">
      <c r="A52" s="398">
        <f>SUM(C52+D52+F53)</f>
        <v>45</v>
      </c>
      <c r="B52" s="65" t="s">
        <v>66</v>
      </c>
      <c r="C52" s="68">
        <f>C7</f>
        <v>37</v>
      </c>
      <c r="D52" s="66">
        <f>D7</f>
        <v>6</v>
      </c>
      <c r="E52" s="433" t="s">
        <v>109</v>
      </c>
      <c r="F52" s="419" t="s">
        <v>3</v>
      </c>
      <c r="G52" s="155"/>
      <c r="N52" s="155"/>
      <c r="O52" s="153"/>
      <c r="P52" s="153"/>
      <c r="Q52" s="153"/>
      <c r="R52" s="155"/>
      <c r="S52" s="155"/>
    </row>
    <row r="53" spans="1:19" x14ac:dyDescent="0.25">
      <c r="A53" s="398"/>
      <c r="F53" s="67">
        <f>E7</f>
        <v>2</v>
      </c>
      <c r="N53" s="155"/>
      <c r="O53" s="156"/>
      <c r="P53" s="157"/>
      <c r="Q53" s="158"/>
      <c r="R53" s="155"/>
      <c r="S53" s="155"/>
    </row>
    <row r="54" spans="1:19" x14ac:dyDescent="0.25">
      <c r="A54" s="398">
        <f>SUM(C54:E54)</f>
        <v>45</v>
      </c>
      <c r="B54" s="147" t="s">
        <v>67</v>
      </c>
      <c r="C54" s="194">
        <f>F9+E9</f>
        <v>44</v>
      </c>
      <c r="D54" s="193">
        <f>C9+D9</f>
        <v>1</v>
      </c>
      <c r="E54" s="146">
        <v>0</v>
      </c>
      <c r="N54" s="155"/>
      <c r="O54" s="153"/>
      <c r="P54" s="153"/>
      <c r="Q54" s="153"/>
      <c r="R54" s="153"/>
      <c r="S54" s="154"/>
    </row>
    <row r="55" spans="1:19" x14ac:dyDescent="0.25">
      <c r="A55" s="398"/>
      <c r="B55" s="181" t="s">
        <v>85</v>
      </c>
      <c r="C55" s="196"/>
      <c r="D55" s="153"/>
      <c r="E55" s="153"/>
      <c r="F55" s="156"/>
      <c r="G55" s="159"/>
      <c r="N55" s="155"/>
      <c r="O55" s="157"/>
      <c r="P55" s="158"/>
      <c r="Q55" s="158"/>
      <c r="R55" s="156"/>
      <c r="S55" s="159"/>
    </row>
    <row r="56" spans="1:19" x14ac:dyDescent="0.25">
      <c r="A56" s="398"/>
      <c r="B56" s="181" t="s">
        <v>86</v>
      </c>
      <c r="C56" s="197"/>
      <c r="D56" s="158"/>
      <c r="E56" s="158"/>
      <c r="F56" s="156"/>
      <c r="G56" s="159"/>
      <c r="N56" s="155"/>
      <c r="O56" s="157"/>
      <c r="P56" s="158"/>
      <c r="Q56" s="158"/>
      <c r="R56" s="156"/>
      <c r="S56" s="159"/>
    </row>
    <row r="57" spans="1:19" x14ac:dyDescent="0.25">
      <c r="A57" s="398"/>
    </row>
    <row r="58" spans="1:19" ht="15.75" thickBot="1" x14ac:dyDescent="0.3">
      <c r="A58" s="398"/>
      <c r="B58" s="784" t="s">
        <v>64</v>
      </c>
      <c r="C58" s="784"/>
      <c r="D58" s="784"/>
      <c r="E58" s="13"/>
      <c r="F58" s="13"/>
      <c r="G58" s="13"/>
      <c r="I58" s="657" t="s">
        <v>69</v>
      </c>
      <c r="J58" s="658"/>
      <c r="K58" s="658"/>
      <c r="L58" s="659"/>
    </row>
    <row r="59" spans="1:19" ht="24.75" thickBot="1" x14ac:dyDescent="0.3">
      <c r="A59" s="398"/>
      <c r="B59" s="375" t="s">
        <v>14</v>
      </c>
      <c r="C59" s="376" t="s">
        <v>1</v>
      </c>
      <c r="D59" s="376" t="s">
        <v>4</v>
      </c>
      <c r="E59" s="376" t="s">
        <v>5</v>
      </c>
      <c r="F59" s="376" t="s">
        <v>0</v>
      </c>
      <c r="G59" s="377" t="s">
        <v>2</v>
      </c>
      <c r="I59" s="660"/>
      <c r="J59" s="661"/>
      <c r="K59" s="661"/>
      <c r="L59" s="662"/>
    </row>
    <row r="60" spans="1:19" x14ac:dyDescent="0.25">
      <c r="A60" s="398">
        <f>SUM(C60:G60)</f>
        <v>45</v>
      </c>
      <c r="B60" s="78" t="s">
        <v>96</v>
      </c>
      <c r="C60" s="77">
        <f>C12</f>
        <v>1</v>
      </c>
      <c r="D60" s="79">
        <f>D12</f>
        <v>0</v>
      </c>
      <c r="E60" s="79">
        <f>E12</f>
        <v>8</v>
      </c>
      <c r="F60" s="76">
        <f>F12</f>
        <v>36</v>
      </c>
      <c r="G60" s="80">
        <f>G12</f>
        <v>0</v>
      </c>
      <c r="H60" s="35"/>
    </row>
    <row r="61" spans="1:19" x14ac:dyDescent="0.25">
      <c r="A61" s="398">
        <f t="shared" ref="A61:A63" si="2">SUM(C61:G61)</f>
        <v>45</v>
      </c>
      <c r="B61" s="75" t="s">
        <v>97</v>
      </c>
      <c r="C61" s="74">
        <f t="shared" ref="C61:G63" si="3">C14</f>
        <v>0</v>
      </c>
      <c r="D61" s="81">
        <f t="shared" si="3"/>
        <v>0</v>
      </c>
      <c r="E61" s="81">
        <f t="shared" si="3"/>
        <v>9</v>
      </c>
      <c r="F61" s="73">
        <f t="shared" si="3"/>
        <v>36</v>
      </c>
      <c r="G61" s="82">
        <f t="shared" si="3"/>
        <v>0</v>
      </c>
      <c r="H61" s="35"/>
    </row>
    <row r="62" spans="1:19" x14ac:dyDescent="0.25">
      <c r="A62" s="398">
        <f t="shared" si="2"/>
        <v>45</v>
      </c>
      <c r="B62" s="75" t="s">
        <v>98</v>
      </c>
      <c r="C62" s="74">
        <f t="shared" si="3"/>
        <v>0</v>
      </c>
      <c r="D62" s="81">
        <f t="shared" si="3"/>
        <v>2</v>
      </c>
      <c r="E62" s="81">
        <f t="shared" si="3"/>
        <v>6</v>
      </c>
      <c r="F62" s="73">
        <f t="shared" si="3"/>
        <v>37</v>
      </c>
      <c r="G62" s="82">
        <f t="shared" si="3"/>
        <v>0</v>
      </c>
    </row>
    <row r="63" spans="1:19" x14ac:dyDescent="0.25">
      <c r="A63" s="398">
        <f t="shared" si="2"/>
        <v>45</v>
      </c>
      <c r="B63" s="101" t="s">
        <v>99</v>
      </c>
      <c r="C63" s="70">
        <f t="shared" si="3"/>
        <v>0</v>
      </c>
      <c r="D63" s="71">
        <f t="shared" si="3"/>
        <v>3</v>
      </c>
      <c r="E63" s="71">
        <f t="shared" si="3"/>
        <v>6</v>
      </c>
      <c r="F63" s="72">
        <f t="shared" si="3"/>
        <v>36</v>
      </c>
      <c r="G63" s="69">
        <f t="shared" si="3"/>
        <v>0</v>
      </c>
    </row>
    <row r="64" spans="1:19" x14ac:dyDescent="0.25">
      <c r="A64" s="398"/>
      <c r="B64" s="155"/>
      <c r="C64" s="157"/>
      <c r="D64" s="158"/>
      <c r="E64" s="158"/>
      <c r="F64" s="156"/>
      <c r="G64" s="159"/>
    </row>
    <row r="65" spans="1:14" x14ac:dyDescent="0.25">
      <c r="A65" s="398"/>
    </row>
    <row r="66" spans="1:14" ht="15.75" thickBot="1" x14ac:dyDescent="0.3">
      <c r="A66" s="398"/>
      <c r="B66" s="749" t="s">
        <v>37</v>
      </c>
      <c r="C66" s="750"/>
      <c r="D66" s="750"/>
      <c r="E66" s="750"/>
      <c r="F66" s="24"/>
      <c r="G66" s="24"/>
      <c r="I66" s="663" t="s">
        <v>36</v>
      </c>
      <c r="J66" s="663"/>
      <c r="K66" s="663"/>
      <c r="L66" s="663"/>
    </row>
    <row r="67" spans="1:14" ht="24.75" thickBot="1" x14ac:dyDescent="0.3">
      <c r="A67" s="398"/>
      <c r="B67" s="370" t="s">
        <v>14</v>
      </c>
      <c r="C67" s="372" t="s">
        <v>1</v>
      </c>
      <c r="D67" s="372" t="s">
        <v>4</v>
      </c>
      <c r="E67" s="372" t="s">
        <v>5</v>
      </c>
      <c r="F67" s="372" t="s">
        <v>0</v>
      </c>
      <c r="G67" s="374" t="s">
        <v>2</v>
      </c>
      <c r="I67" s="663"/>
      <c r="J67" s="663"/>
      <c r="K67" s="663"/>
      <c r="L67" s="663"/>
    </row>
    <row r="68" spans="1:14" x14ac:dyDescent="0.25">
      <c r="A68" s="398">
        <f>SUM(C68:G68)</f>
        <v>45</v>
      </c>
      <c r="B68" s="102" t="s">
        <v>48</v>
      </c>
      <c r="C68" s="371">
        <f t="shared" ref="C68:G69" si="4">C10</f>
        <v>0</v>
      </c>
      <c r="D68" s="373">
        <f t="shared" si="4"/>
        <v>3</v>
      </c>
      <c r="E68" s="373">
        <f t="shared" si="4"/>
        <v>11</v>
      </c>
      <c r="F68" s="57">
        <f t="shared" si="4"/>
        <v>31</v>
      </c>
      <c r="G68" s="60">
        <f t="shared" si="4"/>
        <v>0</v>
      </c>
      <c r="H68" s="53"/>
    </row>
    <row r="69" spans="1:14" x14ac:dyDescent="0.25">
      <c r="A69" s="398">
        <f>SUM(C69:G69)</f>
        <v>45</v>
      </c>
      <c r="B69" s="56" t="s">
        <v>49</v>
      </c>
      <c r="C69" s="64">
        <f t="shared" si="4"/>
        <v>4</v>
      </c>
      <c r="D69" s="62">
        <f t="shared" si="4"/>
        <v>3</v>
      </c>
      <c r="E69" s="62">
        <f t="shared" si="4"/>
        <v>8</v>
      </c>
      <c r="F69" s="58">
        <f t="shared" si="4"/>
        <v>30</v>
      </c>
      <c r="G69" s="59">
        <f t="shared" si="4"/>
        <v>0</v>
      </c>
    </row>
    <row r="70" spans="1:14" x14ac:dyDescent="0.25">
      <c r="A70" s="398"/>
      <c r="B70" s="155"/>
      <c r="C70" s="157"/>
      <c r="D70" s="158"/>
      <c r="E70" s="158"/>
      <c r="F70" s="156"/>
      <c r="G70" s="159"/>
    </row>
    <row r="71" spans="1:14" x14ac:dyDescent="0.25">
      <c r="A71" s="398"/>
    </row>
    <row r="72" spans="1:14" ht="15.75" thickBot="1" x14ac:dyDescent="0.3">
      <c r="A72" s="398"/>
      <c r="B72" s="778" t="s">
        <v>38</v>
      </c>
      <c r="C72" s="779"/>
      <c r="D72" s="780"/>
      <c r="I72" s="664" t="s">
        <v>34</v>
      </c>
      <c r="J72" s="664"/>
      <c r="K72" s="664"/>
      <c r="L72" s="664"/>
      <c r="M72" s="664"/>
      <c r="N72" s="664"/>
    </row>
    <row r="73" spans="1:14" ht="24.75" thickBot="1" x14ac:dyDescent="0.3">
      <c r="A73" s="398"/>
      <c r="B73" s="364" t="s">
        <v>14</v>
      </c>
      <c r="C73" s="365" t="s">
        <v>1</v>
      </c>
      <c r="D73" s="365" t="s">
        <v>4</v>
      </c>
      <c r="E73" s="365" t="s">
        <v>5</v>
      </c>
      <c r="F73" s="365" t="s">
        <v>0</v>
      </c>
      <c r="G73" s="369" t="s">
        <v>2</v>
      </c>
    </row>
    <row r="74" spans="1:14" x14ac:dyDescent="0.25">
      <c r="A74" s="398">
        <f>SUM(C74:G74)</f>
        <v>45</v>
      </c>
      <c r="B74" s="103" t="s">
        <v>51</v>
      </c>
      <c r="C74" s="51">
        <f>C13</f>
        <v>1</v>
      </c>
      <c r="D74" s="366">
        <f>D13</f>
        <v>1</v>
      </c>
      <c r="E74" s="366">
        <f>E13</f>
        <v>14</v>
      </c>
      <c r="F74" s="367">
        <f>F13</f>
        <v>29</v>
      </c>
      <c r="G74" s="368">
        <f>G13</f>
        <v>0</v>
      </c>
      <c r="H74" s="53"/>
    </row>
    <row r="75" spans="1:14" x14ac:dyDescent="0.25">
      <c r="A75" s="398"/>
      <c r="B75" s="155"/>
      <c r="C75" s="157"/>
      <c r="D75" s="158"/>
      <c r="E75" s="158"/>
      <c r="F75" s="156"/>
      <c r="G75" s="159"/>
      <c r="H75" s="35"/>
    </row>
    <row r="76" spans="1:14" x14ac:dyDescent="0.25">
      <c r="A76" s="398"/>
    </row>
    <row r="77" spans="1:14" ht="15.75" thickBot="1" x14ac:dyDescent="0.3">
      <c r="A77" s="398"/>
      <c r="B77" s="781" t="s">
        <v>39</v>
      </c>
      <c r="C77" s="782"/>
      <c r="D77" s="782"/>
      <c r="E77" s="783"/>
      <c r="F77" s="35"/>
      <c r="G77" s="35"/>
      <c r="I77" s="665" t="s">
        <v>35</v>
      </c>
      <c r="J77" s="666"/>
      <c r="K77" s="666"/>
      <c r="L77" s="667"/>
    </row>
    <row r="78" spans="1:14" ht="15.75" thickBot="1" x14ac:dyDescent="0.3">
      <c r="A78" s="398"/>
      <c r="B78" s="341" t="s">
        <v>14</v>
      </c>
      <c r="C78" s="348" t="s">
        <v>1</v>
      </c>
      <c r="D78" s="347" t="s">
        <v>0</v>
      </c>
      <c r="E78" s="346" t="s">
        <v>2</v>
      </c>
      <c r="F78" s="24"/>
      <c r="G78" s="154"/>
      <c r="I78" s="684"/>
      <c r="J78" s="685"/>
      <c r="K78" s="685"/>
      <c r="L78" s="686"/>
    </row>
    <row r="79" spans="1:14" x14ac:dyDescent="0.25">
      <c r="A79" s="398">
        <f>SUM(C79:F79)</f>
        <v>45</v>
      </c>
      <c r="B79" s="104" t="s">
        <v>57</v>
      </c>
      <c r="C79" s="342">
        <f t="shared" ref="C79:D82" si="5">C18</f>
        <v>5</v>
      </c>
      <c r="D79" s="344">
        <f t="shared" si="5"/>
        <v>39</v>
      </c>
      <c r="E79" s="401">
        <f>G18</f>
        <v>1</v>
      </c>
      <c r="F79" s="159"/>
      <c r="G79" s="159"/>
      <c r="I79" s="684"/>
      <c r="J79" s="685"/>
      <c r="K79" s="685"/>
      <c r="L79" s="686"/>
    </row>
    <row r="80" spans="1:14" x14ac:dyDescent="0.25">
      <c r="A80" s="398">
        <f t="shared" ref="A80:A82" si="6">SUM(C80:F80)</f>
        <v>45</v>
      </c>
      <c r="B80" s="37" t="s">
        <v>56</v>
      </c>
      <c r="C80" s="42">
        <f t="shared" si="5"/>
        <v>2</v>
      </c>
      <c r="D80" s="44">
        <f t="shared" si="5"/>
        <v>43</v>
      </c>
      <c r="E80" s="402">
        <f>G19</f>
        <v>0</v>
      </c>
      <c r="F80" s="159"/>
      <c r="G80" s="159"/>
      <c r="I80" s="668"/>
      <c r="J80" s="669"/>
      <c r="K80" s="669"/>
      <c r="L80" s="670"/>
    </row>
    <row r="81" spans="1:19" x14ac:dyDescent="0.25">
      <c r="A81" s="398">
        <f t="shared" si="6"/>
        <v>45</v>
      </c>
      <c r="B81" s="38" t="s">
        <v>55</v>
      </c>
      <c r="C81" s="45">
        <f t="shared" si="5"/>
        <v>19</v>
      </c>
      <c r="D81" s="47">
        <f t="shared" si="5"/>
        <v>26</v>
      </c>
      <c r="E81" s="402">
        <f>G20</f>
        <v>0</v>
      </c>
      <c r="F81" s="159"/>
      <c r="G81" s="159"/>
    </row>
    <row r="82" spans="1:19" x14ac:dyDescent="0.25">
      <c r="A82" s="398">
        <f t="shared" si="6"/>
        <v>45</v>
      </c>
      <c r="B82" s="104" t="s">
        <v>58</v>
      </c>
      <c r="C82" s="39">
        <f t="shared" si="5"/>
        <v>7</v>
      </c>
      <c r="D82" s="41">
        <f t="shared" si="5"/>
        <v>38</v>
      </c>
      <c r="E82" s="402">
        <f>G21</f>
        <v>0</v>
      </c>
      <c r="F82" s="159"/>
      <c r="G82" s="159"/>
    </row>
    <row r="83" spans="1:19" x14ac:dyDescent="0.25">
      <c r="A83" s="398"/>
      <c r="B83" s="155"/>
      <c r="C83" s="157"/>
      <c r="D83" s="158"/>
      <c r="E83" s="156"/>
      <c r="F83" s="159"/>
      <c r="G83" s="159"/>
    </row>
    <row r="84" spans="1:19" ht="15.75" thickBot="1" x14ac:dyDescent="0.3">
      <c r="A84" s="398"/>
      <c r="B84" s="776" t="s">
        <v>40</v>
      </c>
      <c r="C84" s="777"/>
      <c r="D84" s="777"/>
      <c r="I84" s="639" t="s">
        <v>42</v>
      </c>
      <c r="J84" s="640"/>
      <c r="K84" s="640"/>
      <c r="L84" s="641"/>
    </row>
    <row r="85" spans="1:19" ht="25.5" thickBot="1" x14ac:dyDescent="0.3">
      <c r="A85" s="398"/>
      <c r="B85" s="333"/>
      <c r="C85" s="349" t="s">
        <v>0</v>
      </c>
      <c r="D85" s="351" t="s">
        <v>1</v>
      </c>
      <c r="E85" s="350" t="s">
        <v>2</v>
      </c>
      <c r="I85" s="642"/>
      <c r="J85" s="643"/>
      <c r="K85" s="643"/>
      <c r="L85" s="644"/>
    </row>
    <row r="86" spans="1:19" x14ac:dyDescent="0.25">
      <c r="A86" s="398"/>
      <c r="B86" s="180" t="s">
        <v>59</v>
      </c>
      <c r="C86" s="434">
        <f>E23+F23</f>
        <v>41</v>
      </c>
      <c r="D86" s="435">
        <f>C23+D23</f>
        <v>4</v>
      </c>
      <c r="E86" s="436">
        <f>G23</f>
        <v>0</v>
      </c>
      <c r="I86" s="187"/>
      <c r="J86" s="187"/>
      <c r="K86" s="187"/>
      <c r="L86" s="187"/>
    </row>
    <row r="87" spans="1:19" x14ac:dyDescent="0.25">
      <c r="A87" s="398"/>
      <c r="B87" s="180" t="s">
        <v>61</v>
      </c>
      <c r="C87" s="437">
        <f>D31</f>
        <v>44</v>
      </c>
      <c r="D87" s="391">
        <f>C31</f>
        <v>1</v>
      </c>
      <c r="E87" s="392">
        <f>E31</f>
        <v>0</v>
      </c>
      <c r="I87" s="187"/>
      <c r="J87" s="187"/>
      <c r="K87" s="187"/>
      <c r="L87" s="187"/>
    </row>
    <row r="88" spans="1:19" x14ac:dyDescent="0.25">
      <c r="A88" s="398"/>
      <c r="B88" s="181" t="s">
        <v>83</v>
      </c>
      <c r="C88" s="182"/>
      <c r="D88" s="183"/>
      <c r="E88" s="186"/>
      <c r="I88" s="187"/>
      <c r="J88" s="187"/>
      <c r="K88" s="187"/>
      <c r="L88" s="187"/>
    </row>
    <row r="89" spans="1:19" ht="15.75" thickBot="1" x14ac:dyDescent="0.3">
      <c r="A89" s="398"/>
      <c r="B89" s="181" t="s">
        <v>84</v>
      </c>
      <c r="C89" s="338"/>
      <c r="D89" s="339"/>
      <c r="F89" s="35"/>
      <c r="G89" s="35"/>
      <c r="H89" s="35"/>
      <c r="I89" s="35"/>
      <c r="J89" s="35"/>
      <c r="K89" s="35"/>
      <c r="L89" s="35"/>
    </row>
    <row r="90" spans="1:19" ht="39" thickBot="1" x14ac:dyDescent="0.3">
      <c r="A90" s="398"/>
      <c r="B90" s="337" t="s">
        <v>60</v>
      </c>
      <c r="C90" s="352" t="s">
        <v>81</v>
      </c>
      <c r="D90" s="353" t="s">
        <v>73</v>
      </c>
      <c r="E90" s="354" t="s">
        <v>74</v>
      </c>
      <c r="F90" s="353" t="s">
        <v>75</v>
      </c>
      <c r="G90" s="353" t="s">
        <v>70</v>
      </c>
      <c r="H90" s="353" t="s">
        <v>76</v>
      </c>
      <c r="I90" s="353" t="s">
        <v>77</v>
      </c>
      <c r="J90" s="354" t="s">
        <v>78</v>
      </c>
      <c r="K90" s="353" t="s">
        <v>79</v>
      </c>
      <c r="L90" s="355" t="s">
        <v>82</v>
      </c>
    </row>
    <row r="91" spans="1:19" x14ac:dyDescent="0.25">
      <c r="A91" s="398">
        <f>SUM(C91:L91)</f>
        <v>45</v>
      </c>
      <c r="B91" s="179" t="s">
        <v>80</v>
      </c>
      <c r="C91" s="340">
        <f>C26</f>
        <v>0</v>
      </c>
      <c r="D91" s="340">
        <f>D26</f>
        <v>0</v>
      </c>
      <c r="E91" s="340">
        <f>E26</f>
        <v>0</v>
      </c>
      <c r="F91" s="340">
        <f>F26</f>
        <v>0</v>
      </c>
      <c r="G91" s="340">
        <f>G26</f>
        <v>0</v>
      </c>
      <c r="H91" s="340">
        <f>C28</f>
        <v>0</v>
      </c>
      <c r="I91" s="340">
        <f>D28</f>
        <v>8</v>
      </c>
      <c r="J91" s="340">
        <f>E28</f>
        <v>17</v>
      </c>
      <c r="K91" s="340">
        <f>F28</f>
        <v>7</v>
      </c>
      <c r="L91" s="340">
        <f>G28</f>
        <v>13</v>
      </c>
    </row>
    <row r="92" spans="1:19" x14ac:dyDescent="0.25">
      <c r="A92" s="398"/>
      <c r="F92" s="155"/>
      <c r="G92" s="154"/>
    </row>
    <row r="93" spans="1:19" x14ac:dyDescent="0.25">
      <c r="A93" s="398"/>
      <c r="M93" s="24"/>
      <c r="N93" s="24"/>
      <c r="O93" s="24"/>
      <c r="P93" s="24"/>
      <c r="Q93" s="24"/>
      <c r="R93" s="24"/>
      <c r="S93" s="24"/>
    </row>
    <row r="94" spans="1:19" ht="15.75" thickBot="1" x14ac:dyDescent="0.3">
      <c r="A94" s="398"/>
      <c r="B94" s="748" t="s">
        <v>41</v>
      </c>
      <c r="C94" s="774"/>
      <c r="D94" s="775"/>
      <c r="E94" s="13"/>
      <c r="F94" s="13"/>
      <c r="I94" s="645" t="s">
        <v>43</v>
      </c>
      <c r="J94" s="646"/>
      <c r="K94" s="646"/>
      <c r="L94" s="647"/>
      <c r="M94" s="24"/>
      <c r="N94" s="675"/>
      <c r="O94" s="675"/>
      <c r="P94" s="675"/>
      <c r="Q94" s="24"/>
      <c r="R94" s="24"/>
      <c r="S94" s="24"/>
    </row>
    <row r="95" spans="1:19" ht="15.75" thickBot="1" x14ac:dyDescent="0.3">
      <c r="A95" s="398"/>
      <c r="B95" s="356" t="s">
        <v>14</v>
      </c>
      <c r="C95" s="357" t="s">
        <v>1</v>
      </c>
      <c r="D95" s="357" t="s">
        <v>0</v>
      </c>
      <c r="E95" s="358" t="s">
        <v>2</v>
      </c>
      <c r="F95" s="27"/>
      <c r="I95" s="648"/>
      <c r="J95" s="649"/>
      <c r="K95" s="649"/>
      <c r="L95" s="650"/>
      <c r="M95" s="24"/>
      <c r="N95" s="152"/>
      <c r="O95" s="153"/>
      <c r="P95" s="153"/>
      <c r="Q95" s="154"/>
      <c r="R95" s="155"/>
      <c r="S95" s="24"/>
    </row>
    <row r="96" spans="1:19" ht="15.75" thickBot="1" x14ac:dyDescent="0.3">
      <c r="A96" s="398">
        <f>SUM(C96:E96)</f>
        <v>45</v>
      </c>
      <c r="B96" s="33" t="s">
        <v>11</v>
      </c>
      <c r="C96" s="359">
        <f>C36</f>
        <v>0</v>
      </c>
      <c r="D96" s="361">
        <f>D36</f>
        <v>45</v>
      </c>
      <c r="E96" s="363">
        <f>E36</f>
        <v>0</v>
      </c>
      <c r="F96" s="27"/>
      <c r="M96" s="24"/>
      <c r="N96" s="152"/>
      <c r="O96" s="157"/>
      <c r="P96" s="156"/>
      <c r="Q96" s="160"/>
      <c r="R96" s="155"/>
      <c r="S96" s="24"/>
    </row>
    <row r="97" spans="1:19" ht="15.75" thickBot="1" x14ac:dyDescent="0.3">
      <c r="A97" s="398"/>
      <c r="C97" s="357" t="s">
        <v>7</v>
      </c>
      <c r="D97" s="357" t="s">
        <v>12</v>
      </c>
      <c r="E97" s="357" t="s">
        <v>13</v>
      </c>
      <c r="F97" s="357" t="s">
        <v>10</v>
      </c>
      <c r="G97" s="358" t="s">
        <v>2</v>
      </c>
      <c r="M97" s="24"/>
      <c r="N97" s="153"/>
      <c r="O97" s="153"/>
      <c r="P97" s="153"/>
      <c r="Q97" s="153"/>
      <c r="R97" s="154"/>
      <c r="S97" s="24"/>
    </row>
    <row r="98" spans="1:19" x14ac:dyDescent="0.25">
      <c r="A98" s="398">
        <f>SUM(C98:G98)</f>
        <v>45</v>
      </c>
      <c r="B98" s="165" t="s">
        <v>71</v>
      </c>
      <c r="C98" s="360">
        <f t="shared" ref="C98:G99" si="7">B38</f>
        <v>0</v>
      </c>
      <c r="D98" s="362">
        <f t="shared" si="7"/>
        <v>1</v>
      </c>
      <c r="E98" s="362">
        <f t="shared" si="7"/>
        <v>11</v>
      </c>
      <c r="F98" s="361">
        <f t="shared" si="7"/>
        <v>33</v>
      </c>
      <c r="G98" s="363">
        <f t="shared" si="7"/>
        <v>0</v>
      </c>
      <c r="M98" s="24"/>
      <c r="N98" s="152"/>
      <c r="O98" s="158"/>
      <c r="P98" s="158"/>
      <c r="Q98" s="156"/>
      <c r="R98" s="160"/>
      <c r="S98" s="24"/>
    </row>
    <row r="99" spans="1:19" x14ac:dyDescent="0.25">
      <c r="A99" s="398">
        <f>SUM(C99:G99)</f>
        <v>45</v>
      </c>
      <c r="B99" s="165" t="s">
        <v>72</v>
      </c>
      <c r="C99" s="164">
        <f t="shared" si="7"/>
        <v>0</v>
      </c>
      <c r="D99" s="31">
        <f t="shared" si="7"/>
        <v>2</v>
      </c>
      <c r="E99" s="31">
        <f t="shared" si="7"/>
        <v>16</v>
      </c>
      <c r="F99" s="29">
        <f t="shared" si="7"/>
        <v>27</v>
      </c>
      <c r="G99" s="168">
        <f t="shared" si="7"/>
        <v>0</v>
      </c>
      <c r="M99" s="24"/>
      <c r="N99" s="152"/>
      <c r="O99" s="158"/>
      <c r="P99" s="158"/>
      <c r="Q99" s="156"/>
      <c r="R99" s="160"/>
      <c r="S99" s="24"/>
    </row>
  </sheetData>
  <sheetProtection password="EC0B" sheet="1" objects="1" scenarios="1"/>
  <mergeCells count="47">
    <mergeCell ref="B66:E66"/>
    <mergeCell ref="I66:L67"/>
    <mergeCell ref="B72:D72"/>
    <mergeCell ref="I72:N72"/>
    <mergeCell ref="N94:P94"/>
    <mergeCell ref="B77:E77"/>
    <mergeCell ref="I77:L80"/>
    <mergeCell ref="B84:D84"/>
    <mergeCell ref="I84:L85"/>
    <mergeCell ref="B94:D94"/>
    <mergeCell ref="I94:L95"/>
    <mergeCell ref="C46:F46"/>
    <mergeCell ref="B48:D48"/>
    <mergeCell ref="I48:L49"/>
    <mergeCell ref="B58:D58"/>
    <mergeCell ref="I58:L59"/>
    <mergeCell ref="N48:P48"/>
    <mergeCell ref="I23:J23"/>
    <mergeCell ref="N23:Q25"/>
    <mergeCell ref="I25:J25"/>
    <mergeCell ref="I31:J31"/>
    <mergeCell ref="H36:J36"/>
    <mergeCell ref="N36:Q37"/>
    <mergeCell ref="H38:J38"/>
    <mergeCell ref="H39:J39"/>
    <mergeCell ref="I14:K14"/>
    <mergeCell ref="I15:K15"/>
    <mergeCell ref="I16:K16"/>
    <mergeCell ref="I18:K18"/>
    <mergeCell ref="N18:Q21"/>
    <mergeCell ref="I19:K19"/>
    <mergeCell ref="I20:K20"/>
    <mergeCell ref="I21:K21"/>
    <mergeCell ref="I13:J13"/>
    <mergeCell ref="N13:S13"/>
    <mergeCell ref="B1:G1"/>
    <mergeCell ref="I1:L1"/>
    <mergeCell ref="I4:J4"/>
    <mergeCell ref="N4:Q5"/>
    <mergeCell ref="I5:J5"/>
    <mergeCell ref="I7:J7"/>
    <mergeCell ref="N7:Q8"/>
    <mergeCell ref="I9:J9"/>
    <mergeCell ref="I10:L10"/>
    <mergeCell ref="N10:Q11"/>
    <mergeCell ref="I11:L11"/>
    <mergeCell ref="I12:K12"/>
  </mergeCells>
  <pageMargins left="0.7" right="0.7" top="0.78740157499999996" bottom="0.78740157499999996" header="0.3" footer="0.3"/>
  <pageSetup paperSize="9" scale="45" fitToWidth="0" orientation="portrait" r:id="rId1"/>
  <ignoredErrors>
    <ignoredError sqref="A4:A51 A53:A54" formulaRange="1"/>
    <ignoredError sqref="E5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92D050"/>
    <pageSetUpPr fitToPage="1"/>
  </sheetPr>
  <dimension ref="A1:S99"/>
  <sheetViews>
    <sheetView topLeftCell="A22" workbookViewId="0">
      <selection activeCell="C38" sqref="C38"/>
    </sheetView>
  </sheetViews>
  <sheetFormatPr baseColWidth="10" defaultRowHeight="14.25" x14ac:dyDescent="0.2"/>
  <cols>
    <col min="1" max="3" width="11.42578125" style="442"/>
    <col min="4" max="4" width="12.85546875" style="442" customWidth="1"/>
    <col min="5" max="5" width="15" style="442" customWidth="1"/>
    <col min="6" max="11" width="11.42578125" style="442"/>
    <col min="12" max="12" width="19.140625" style="442" customWidth="1"/>
    <col min="13" max="18" width="11.42578125" style="442"/>
    <col min="19" max="19" width="13.140625" style="442" customWidth="1"/>
    <col min="20" max="16384" width="11.42578125" style="442"/>
  </cols>
  <sheetData>
    <row r="1" spans="1:19" ht="16.5" thickBot="1" x14ac:dyDescent="0.3">
      <c r="A1" s="441"/>
      <c r="B1" s="827" t="s">
        <v>113</v>
      </c>
      <c r="C1" s="828"/>
      <c r="D1" s="828"/>
      <c r="E1" s="828"/>
      <c r="F1" s="828"/>
      <c r="G1" s="829"/>
      <c r="I1" s="830" t="s">
        <v>114</v>
      </c>
      <c r="J1" s="831"/>
      <c r="K1" s="831"/>
      <c r="L1" s="832"/>
    </row>
    <row r="2" spans="1:19" ht="15" thickBot="1" x14ac:dyDescent="0.25">
      <c r="A2" s="441"/>
    </row>
    <row r="3" spans="1:19" ht="24.75" thickBot="1" x14ac:dyDescent="0.3">
      <c r="A3" s="443" t="s">
        <v>100</v>
      </c>
      <c r="B3" s="444" t="s">
        <v>14</v>
      </c>
      <c r="C3" s="445" t="s">
        <v>0</v>
      </c>
      <c r="D3" s="445" t="s">
        <v>1</v>
      </c>
      <c r="E3" s="446"/>
      <c r="F3" s="446"/>
      <c r="G3" s="447" t="s">
        <v>2</v>
      </c>
      <c r="H3" s="448"/>
      <c r="J3" s="449" t="s">
        <v>15</v>
      </c>
      <c r="O3" s="449" t="s">
        <v>32</v>
      </c>
    </row>
    <row r="4" spans="1:19" ht="15.75" thickBot="1" x14ac:dyDescent="0.3">
      <c r="A4" s="441">
        <f>SUM(C4:G4)</f>
        <v>21</v>
      </c>
      <c r="B4" s="450">
        <v>1</v>
      </c>
      <c r="C4" s="451">
        <v>21</v>
      </c>
      <c r="D4" s="452">
        <v>0</v>
      </c>
      <c r="E4" s="453"/>
      <c r="F4" s="453"/>
      <c r="G4" s="454">
        <v>0</v>
      </c>
      <c r="H4" s="455" t="s">
        <v>23</v>
      </c>
      <c r="I4" s="833" t="s">
        <v>17</v>
      </c>
      <c r="J4" s="834"/>
      <c r="K4" s="456"/>
      <c r="N4" s="835" t="s">
        <v>33</v>
      </c>
      <c r="O4" s="836"/>
      <c r="P4" s="836"/>
      <c r="Q4" s="837"/>
    </row>
    <row r="5" spans="1:19" ht="25.5" customHeight="1" thickBot="1" x14ac:dyDescent="0.3">
      <c r="A5" s="441">
        <f>SUM(C5:G5)</f>
        <v>21</v>
      </c>
      <c r="B5" s="450">
        <v>2</v>
      </c>
      <c r="C5" s="451">
        <v>16</v>
      </c>
      <c r="D5" s="452">
        <v>5</v>
      </c>
      <c r="E5" s="453"/>
      <c r="F5" s="453"/>
      <c r="G5" s="498">
        <v>0</v>
      </c>
      <c r="H5" s="465" t="s">
        <v>23</v>
      </c>
      <c r="I5" s="841" t="s">
        <v>17</v>
      </c>
      <c r="J5" s="842"/>
      <c r="K5" s="458"/>
      <c r="N5" s="838"/>
      <c r="O5" s="839"/>
      <c r="P5" s="839"/>
      <c r="Q5" s="840"/>
    </row>
    <row r="6" spans="1:19" ht="24.75" thickBot="1" x14ac:dyDescent="0.25">
      <c r="A6" s="441"/>
      <c r="B6" s="459"/>
      <c r="C6" s="460" t="s">
        <v>0</v>
      </c>
      <c r="D6" s="460" t="s">
        <v>1</v>
      </c>
      <c r="E6" s="460" t="s">
        <v>3</v>
      </c>
      <c r="F6" s="453"/>
      <c r="G6" s="453"/>
    </row>
    <row r="7" spans="1:19" ht="15.75" thickBot="1" x14ac:dyDescent="0.3">
      <c r="A7" s="441">
        <f>SUM(C7:G7)</f>
        <v>21</v>
      </c>
      <c r="B7" s="450">
        <v>3</v>
      </c>
      <c r="C7" s="451">
        <v>15</v>
      </c>
      <c r="D7" s="452">
        <v>4</v>
      </c>
      <c r="E7" s="461">
        <v>2</v>
      </c>
      <c r="F7" s="453"/>
      <c r="G7" s="454">
        <v>0</v>
      </c>
      <c r="H7" s="462" t="s">
        <v>23</v>
      </c>
      <c r="I7" s="843" t="s">
        <v>17</v>
      </c>
      <c r="J7" s="844"/>
      <c r="N7" s="845" t="s">
        <v>69</v>
      </c>
      <c r="O7" s="846"/>
      <c r="P7" s="846"/>
      <c r="Q7" s="847"/>
    </row>
    <row r="8" spans="1:19" ht="24.75" thickBot="1" x14ac:dyDescent="0.25">
      <c r="A8" s="441"/>
      <c r="B8" s="459"/>
      <c r="C8" s="460" t="s">
        <v>1</v>
      </c>
      <c r="D8" s="460" t="s">
        <v>4</v>
      </c>
      <c r="E8" s="460" t="s">
        <v>5</v>
      </c>
      <c r="F8" s="460" t="s">
        <v>0</v>
      </c>
      <c r="G8" s="463" t="s">
        <v>2</v>
      </c>
      <c r="N8" s="848"/>
      <c r="O8" s="849"/>
      <c r="P8" s="849"/>
      <c r="Q8" s="850"/>
    </row>
    <row r="9" spans="1:19" ht="15.75" thickBot="1" x14ac:dyDescent="0.3">
      <c r="A9" s="441">
        <f>SUM(C9:G9)</f>
        <v>21</v>
      </c>
      <c r="B9" s="450">
        <v>4</v>
      </c>
      <c r="C9" s="452">
        <v>0</v>
      </c>
      <c r="D9" s="461">
        <v>2</v>
      </c>
      <c r="E9" s="461">
        <v>6</v>
      </c>
      <c r="F9" s="451">
        <v>13</v>
      </c>
      <c r="G9" s="464">
        <v>0</v>
      </c>
      <c r="H9" s="465" t="s">
        <v>23</v>
      </c>
      <c r="I9" s="851" t="s">
        <v>17</v>
      </c>
      <c r="J9" s="851"/>
    </row>
    <row r="10" spans="1:19" ht="15.75" thickBot="1" x14ac:dyDescent="0.3">
      <c r="A10" s="441">
        <f t="shared" ref="A10:A16" si="0">SUM(C10:G10)</f>
        <v>21</v>
      </c>
      <c r="B10" s="466">
        <v>5</v>
      </c>
      <c r="C10" s="452">
        <v>0</v>
      </c>
      <c r="D10" s="461">
        <v>2</v>
      </c>
      <c r="E10" s="461">
        <v>6</v>
      </c>
      <c r="F10" s="451">
        <v>13</v>
      </c>
      <c r="G10" s="467">
        <v>0</v>
      </c>
      <c r="H10" s="468" t="s">
        <v>25</v>
      </c>
      <c r="I10" s="852" t="s">
        <v>18</v>
      </c>
      <c r="J10" s="853"/>
      <c r="K10" s="853"/>
      <c r="L10" s="854"/>
      <c r="N10" s="855" t="s">
        <v>36</v>
      </c>
      <c r="O10" s="855"/>
      <c r="P10" s="855"/>
      <c r="Q10" s="855"/>
    </row>
    <row r="11" spans="1:19" ht="15.75" thickBot="1" x14ac:dyDescent="0.25">
      <c r="A11" s="441">
        <f t="shared" si="0"/>
        <v>21</v>
      </c>
      <c r="B11" s="466">
        <v>6</v>
      </c>
      <c r="C11" s="452">
        <v>4</v>
      </c>
      <c r="D11" s="461">
        <v>2</v>
      </c>
      <c r="E11" s="461">
        <v>1</v>
      </c>
      <c r="F11" s="451">
        <v>13</v>
      </c>
      <c r="G11" s="469">
        <v>1</v>
      </c>
      <c r="H11" s="448"/>
      <c r="I11" s="856" t="s">
        <v>18</v>
      </c>
      <c r="J11" s="857"/>
      <c r="K11" s="857"/>
      <c r="L11" s="858"/>
      <c r="N11" s="855"/>
      <c r="O11" s="855"/>
      <c r="P11" s="855"/>
      <c r="Q11" s="855"/>
    </row>
    <row r="12" spans="1:19" ht="15.75" thickBot="1" x14ac:dyDescent="0.3">
      <c r="A12" s="441">
        <f t="shared" si="0"/>
        <v>21</v>
      </c>
      <c r="B12" s="470">
        <v>7</v>
      </c>
      <c r="C12" s="452">
        <v>0</v>
      </c>
      <c r="D12" s="461">
        <v>1</v>
      </c>
      <c r="E12" s="461">
        <v>6</v>
      </c>
      <c r="F12" s="451">
        <v>14</v>
      </c>
      <c r="G12" s="467">
        <v>0</v>
      </c>
      <c r="H12" s="471" t="s">
        <v>24</v>
      </c>
      <c r="I12" s="859" t="s">
        <v>16</v>
      </c>
      <c r="J12" s="860"/>
      <c r="K12" s="860"/>
    </row>
    <row r="13" spans="1:19" ht="15.75" thickBot="1" x14ac:dyDescent="0.3">
      <c r="A13" s="441">
        <f t="shared" si="0"/>
        <v>21</v>
      </c>
      <c r="B13" s="472">
        <v>8</v>
      </c>
      <c r="C13" s="452">
        <v>0</v>
      </c>
      <c r="D13" s="461">
        <v>0</v>
      </c>
      <c r="E13" s="461">
        <v>4</v>
      </c>
      <c r="F13" s="451">
        <v>17</v>
      </c>
      <c r="G13" s="467">
        <v>0</v>
      </c>
      <c r="H13" s="473" t="s">
        <v>26</v>
      </c>
      <c r="I13" s="825" t="s">
        <v>19</v>
      </c>
      <c r="J13" s="826"/>
      <c r="N13" s="826" t="s">
        <v>34</v>
      </c>
      <c r="O13" s="826"/>
      <c r="P13" s="826"/>
      <c r="Q13" s="826"/>
      <c r="R13" s="826"/>
      <c r="S13" s="826"/>
    </row>
    <row r="14" spans="1:19" ht="15.75" thickBot="1" x14ac:dyDescent="0.3">
      <c r="A14" s="441">
        <f t="shared" si="0"/>
        <v>21</v>
      </c>
      <c r="B14" s="470">
        <v>9</v>
      </c>
      <c r="C14" s="452">
        <v>0</v>
      </c>
      <c r="D14" s="461">
        <v>0</v>
      </c>
      <c r="E14" s="461">
        <v>3</v>
      </c>
      <c r="F14" s="451">
        <v>18</v>
      </c>
      <c r="G14" s="467">
        <v>0</v>
      </c>
      <c r="H14" s="474" t="s">
        <v>24</v>
      </c>
      <c r="I14" s="861" t="s">
        <v>16</v>
      </c>
      <c r="J14" s="862"/>
      <c r="K14" s="862"/>
    </row>
    <row r="15" spans="1:19" ht="15.75" thickBot="1" x14ac:dyDescent="0.25">
      <c r="A15" s="441">
        <f t="shared" si="0"/>
        <v>21</v>
      </c>
      <c r="B15" s="470">
        <v>10</v>
      </c>
      <c r="C15" s="452">
        <v>0</v>
      </c>
      <c r="D15" s="461">
        <v>1</v>
      </c>
      <c r="E15" s="461">
        <v>2</v>
      </c>
      <c r="F15" s="451">
        <v>18</v>
      </c>
      <c r="G15" s="469">
        <v>0</v>
      </c>
      <c r="I15" s="862" t="s">
        <v>16</v>
      </c>
      <c r="J15" s="862"/>
      <c r="K15" s="862"/>
    </row>
    <row r="16" spans="1:19" ht="15.75" thickBot="1" x14ac:dyDescent="0.25">
      <c r="A16" s="441">
        <f t="shared" si="0"/>
        <v>21</v>
      </c>
      <c r="B16" s="470">
        <v>11</v>
      </c>
      <c r="C16" s="452">
        <v>0</v>
      </c>
      <c r="D16" s="461">
        <v>1</v>
      </c>
      <c r="E16" s="461">
        <v>3</v>
      </c>
      <c r="F16" s="633">
        <v>17</v>
      </c>
      <c r="G16" s="634">
        <v>0</v>
      </c>
      <c r="I16" s="862" t="s">
        <v>16</v>
      </c>
      <c r="J16" s="862"/>
      <c r="K16" s="862"/>
    </row>
    <row r="17" spans="1:19" ht="15.75" thickBot="1" x14ac:dyDescent="0.25">
      <c r="A17" s="441"/>
      <c r="B17" s="459"/>
      <c r="C17" s="460" t="s">
        <v>1</v>
      </c>
      <c r="D17" s="460" t="s">
        <v>0</v>
      </c>
      <c r="E17" s="499" t="s">
        <v>2</v>
      </c>
      <c r="F17" s="819"/>
      <c r="G17" s="820"/>
      <c r="H17" s="501"/>
    </row>
    <row r="18" spans="1:19" ht="15.75" thickBot="1" x14ac:dyDescent="0.3">
      <c r="A18" s="441">
        <f>SUM(C18:F18)</f>
        <v>21</v>
      </c>
      <c r="B18" s="475">
        <v>12</v>
      </c>
      <c r="C18" s="452">
        <v>1</v>
      </c>
      <c r="D18" s="461">
        <v>20</v>
      </c>
      <c r="E18" s="464">
        <v>0</v>
      </c>
      <c r="F18" s="821"/>
      <c r="G18" s="822"/>
      <c r="H18" s="632" t="s">
        <v>27</v>
      </c>
      <c r="I18" s="863" t="s">
        <v>20</v>
      </c>
      <c r="J18" s="864"/>
      <c r="K18" s="864"/>
      <c r="N18" s="865" t="s">
        <v>35</v>
      </c>
      <c r="O18" s="866"/>
      <c r="P18" s="866"/>
      <c r="Q18" s="867"/>
    </row>
    <row r="19" spans="1:19" ht="15.75" thickBot="1" x14ac:dyDescent="0.25">
      <c r="A19" s="441">
        <f>SUM(C19:F19)</f>
        <v>21</v>
      </c>
      <c r="B19" s="475">
        <v>13</v>
      </c>
      <c r="C19" s="452">
        <v>2</v>
      </c>
      <c r="D19" s="461">
        <v>19</v>
      </c>
      <c r="E19" s="464">
        <v>0</v>
      </c>
      <c r="F19" s="821"/>
      <c r="G19" s="822"/>
      <c r="I19" s="864" t="s">
        <v>20</v>
      </c>
      <c r="J19" s="864"/>
      <c r="K19" s="864"/>
      <c r="N19" s="868"/>
      <c r="O19" s="869"/>
      <c r="P19" s="869"/>
      <c r="Q19" s="870"/>
    </row>
    <row r="20" spans="1:19" ht="15.75" thickBot="1" x14ac:dyDescent="0.25">
      <c r="A20" s="441">
        <f>SUM(C20:F20)</f>
        <v>21</v>
      </c>
      <c r="B20" s="475">
        <v>14</v>
      </c>
      <c r="C20" s="452">
        <v>12</v>
      </c>
      <c r="D20" s="461">
        <v>9</v>
      </c>
      <c r="E20" s="464">
        <v>0</v>
      </c>
      <c r="F20" s="821"/>
      <c r="G20" s="822"/>
      <c r="I20" s="864" t="s">
        <v>20</v>
      </c>
      <c r="J20" s="864"/>
      <c r="K20" s="864"/>
      <c r="N20" s="868"/>
      <c r="O20" s="869"/>
      <c r="P20" s="869"/>
      <c r="Q20" s="870"/>
    </row>
    <row r="21" spans="1:19" ht="15.75" thickBot="1" x14ac:dyDescent="0.25">
      <c r="A21" s="441">
        <f>SUM(C21:F21)</f>
        <v>21</v>
      </c>
      <c r="B21" s="475">
        <v>15</v>
      </c>
      <c r="C21" s="452">
        <v>5</v>
      </c>
      <c r="D21" s="461">
        <v>15</v>
      </c>
      <c r="E21" s="464">
        <v>1</v>
      </c>
      <c r="F21" s="823"/>
      <c r="G21" s="824"/>
      <c r="I21" s="864" t="s">
        <v>20</v>
      </c>
      <c r="J21" s="864"/>
      <c r="K21" s="864"/>
      <c r="N21" s="871"/>
      <c r="O21" s="872"/>
      <c r="P21" s="872"/>
      <c r="Q21" s="873"/>
    </row>
    <row r="22" spans="1:19" ht="24.75" thickBot="1" x14ac:dyDescent="0.25">
      <c r="A22" s="441"/>
      <c r="B22" s="459"/>
      <c r="C22" s="460" t="s">
        <v>7</v>
      </c>
      <c r="D22" s="460" t="s">
        <v>8</v>
      </c>
      <c r="E22" s="460" t="s">
        <v>9</v>
      </c>
      <c r="F22" s="460" t="s">
        <v>10</v>
      </c>
      <c r="G22" s="463" t="s">
        <v>2</v>
      </c>
      <c r="H22" s="448"/>
    </row>
    <row r="23" spans="1:19" ht="15.75" thickBot="1" x14ac:dyDescent="0.3">
      <c r="A23" s="441">
        <f>SUM(C23:G23)</f>
        <v>21</v>
      </c>
      <c r="B23" s="476">
        <v>16</v>
      </c>
      <c r="C23" s="477">
        <v>0</v>
      </c>
      <c r="D23" s="478">
        <v>5</v>
      </c>
      <c r="E23" s="478">
        <v>6</v>
      </c>
      <c r="F23" s="479">
        <v>10</v>
      </c>
      <c r="G23" s="480">
        <v>0</v>
      </c>
      <c r="H23" s="631" t="s">
        <v>28</v>
      </c>
      <c r="I23" s="875" t="s">
        <v>21</v>
      </c>
      <c r="J23" s="875"/>
      <c r="N23" s="876" t="s">
        <v>42</v>
      </c>
      <c r="O23" s="877"/>
      <c r="P23" s="877"/>
      <c r="Q23" s="878"/>
    </row>
    <row r="24" spans="1:19" ht="15.75" thickBot="1" x14ac:dyDescent="0.3">
      <c r="A24" s="441"/>
      <c r="B24" s="481"/>
      <c r="C24" s="482"/>
      <c r="D24" s="483"/>
      <c r="E24" s="483"/>
      <c r="F24" s="484"/>
      <c r="G24" s="485"/>
      <c r="H24" s="486"/>
      <c r="I24" s="487"/>
      <c r="J24" s="487"/>
      <c r="K24" s="488"/>
      <c r="L24" s="488"/>
      <c r="M24" s="488"/>
      <c r="N24" s="879"/>
      <c r="O24" s="880"/>
      <c r="P24" s="880"/>
      <c r="Q24" s="881"/>
      <c r="R24" s="488"/>
      <c r="S24" s="488"/>
    </row>
    <row r="25" spans="1:19" ht="15.75" thickBot="1" x14ac:dyDescent="0.25">
      <c r="A25" s="441"/>
      <c r="B25" s="476">
        <v>17</v>
      </c>
      <c r="C25" s="489">
        <v>1</v>
      </c>
      <c r="D25" s="490">
        <v>2</v>
      </c>
      <c r="E25" s="491">
        <v>3</v>
      </c>
      <c r="F25" s="490">
        <v>4</v>
      </c>
      <c r="G25" s="490">
        <v>5</v>
      </c>
      <c r="I25" s="875" t="s">
        <v>21</v>
      </c>
      <c r="J25" s="875"/>
      <c r="N25" s="882"/>
      <c r="O25" s="883"/>
      <c r="P25" s="883"/>
      <c r="Q25" s="884"/>
    </row>
    <row r="26" spans="1:19" ht="15.75" thickBot="1" x14ac:dyDescent="0.25">
      <c r="A26" s="441">
        <f>SUM(C26+D26+E26+F26+G26+C28+D28+E28+F28+G28)</f>
        <v>21</v>
      </c>
      <c r="B26" s="492"/>
      <c r="C26" s="493"/>
      <c r="D26" s="451"/>
      <c r="E26" s="451">
        <v>1</v>
      </c>
      <c r="F26" s="451"/>
      <c r="G26" s="451"/>
    </row>
    <row r="27" spans="1:19" ht="15.75" thickBot="1" x14ac:dyDescent="0.25">
      <c r="A27" s="441"/>
      <c r="B27" s="492"/>
      <c r="C27" s="494">
        <v>6</v>
      </c>
      <c r="D27" s="495">
        <v>7</v>
      </c>
      <c r="E27" s="496">
        <v>8</v>
      </c>
      <c r="F27" s="495">
        <v>9</v>
      </c>
      <c r="G27" s="495">
        <v>10</v>
      </c>
    </row>
    <row r="28" spans="1:19" ht="15.75" thickBot="1" x14ac:dyDescent="0.25">
      <c r="A28" s="441"/>
      <c r="B28" s="492"/>
      <c r="C28" s="493">
        <v>3</v>
      </c>
      <c r="D28" s="493">
        <v>1</v>
      </c>
      <c r="E28" s="493">
        <v>2</v>
      </c>
      <c r="F28" s="493">
        <v>4</v>
      </c>
      <c r="G28" s="493">
        <v>10</v>
      </c>
    </row>
    <row r="29" spans="1:19" ht="15.75" thickBot="1" x14ac:dyDescent="0.25">
      <c r="A29" s="441"/>
      <c r="B29" s="492"/>
      <c r="C29" s="497"/>
      <c r="D29" s="497"/>
      <c r="E29" s="497"/>
      <c r="F29" s="497"/>
      <c r="G29" s="497"/>
    </row>
    <row r="30" spans="1:19" ht="15.75" thickBot="1" x14ac:dyDescent="0.25">
      <c r="A30" s="441"/>
      <c r="B30" s="498"/>
      <c r="C30" s="445" t="s">
        <v>1</v>
      </c>
      <c r="D30" s="445" t="s">
        <v>0</v>
      </c>
      <c r="E30" s="499" t="s">
        <v>2</v>
      </c>
      <c r="F30" s="481"/>
      <c r="G30" s="500"/>
      <c r="H30" s="501"/>
    </row>
    <row r="31" spans="1:19" ht="15.75" thickBot="1" x14ac:dyDescent="0.3">
      <c r="A31" s="441">
        <f>SUM(C31:E31)</f>
        <v>21</v>
      </c>
      <c r="B31" s="502">
        <v>18</v>
      </c>
      <c r="C31" s="452">
        <v>2</v>
      </c>
      <c r="D31" s="451">
        <v>19</v>
      </c>
      <c r="E31" s="503">
        <v>0</v>
      </c>
      <c r="F31" s="481"/>
      <c r="G31" s="504"/>
      <c r="H31" s="505" t="s">
        <v>28</v>
      </c>
      <c r="I31" s="875" t="s">
        <v>21</v>
      </c>
      <c r="J31" s="875"/>
    </row>
    <row r="32" spans="1:19" x14ac:dyDescent="0.2">
      <c r="A32" s="441"/>
    </row>
    <row r="33" spans="1:19" x14ac:dyDescent="0.2">
      <c r="A33" s="441"/>
    </row>
    <row r="34" spans="1:19" ht="15" thickBot="1" x14ac:dyDescent="0.25">
      <c r="A34" s="441"/>
    </row>
    <row r="35" spans="1:19" ht="15.75" thickBot="1" x14ac:dyDescent="0.25">
      <c r="A35" s="441"/>
      <c r="B35" s="506"/>
      <c r="C35" s="445" t="s">
        <v>1</v>
      </c>
      <c r="D35" s="445" t="s">
        <v>0</v>
      </c>
      <c r="E35" s="499" t="s">
        <v>2</v>
      </c>
      <c r="F35" s="492"/>
      <c r="H35" s="501"/>
      <c r="I35" s="501"/>
      <c r="J35" s="501"/>
    </row>
    <row r="36" spans="1:19" ht="15.75" thickBot="1" x14ac:dyDescent="0.3">
      <c r="A36" s="441">
        <f>SUM(C36:E36)</f>
        <v>21</v>
      </c>
      <c r="B36" s="507" t="s">
        <v>11</v>
      </c>
      <c r="C36" s="452">
        <v>0</v>
      </c>
      <c r="D36" s="451">
        <v>20</v>
      </c>
      <c r="E36" s="508">
        <v>1</v>
      </c>
      <c r="F36" s="492"/>
      <c r="G36" s="509" t="s">
        <v>29</v>
      </c>
      <c r="H36" s="885" t="s">
        <v>30</v>
      </c>
      <c r="I36" s="885"/>
      <c r="J36" s="886"/>
      <c r="N36" s="887" t="s">
        <v>43</v>
      </c>
      <c r="O36" s="888"/>
      <c r="P36" s="888"/>
      <c r="Q36" s="889"/>
    </row>
    <row r="37" spans="1:19" ht="24.75" thickBot="1" x14ac:dyDescent="0.25">
      <c r="A37" s="441"/>
      <c r="B37" s="510" t="s">
        <v>7</v>
      </c>
      <c r="C37" s="460" t="s">
        <v>12</v>
      </c>
      <c r="D37" s="460" t="s">
        <v>13</v>
      </c>
      <c r="E37" s="460" t="s">
        <v>10</v>
      </c>
      <c r="F37" s="499" t="s">
        <v>2</v>
      </c>
      <c r="J37" s="488"/>
      <c r="N37" s="890"/>
      <c r="O37" s="891"/>
      <c r="P37" s="891"/>
      <c r="Q37" s="892"/>
    </row>
    <row r="38" spans="1:19" ht="15.75" thickBot="1" x14ac:dyDescent="0.25">
      <c r="A38" s="441">
        <f>SUM(B38:F38)</f>
        <v>21</v>
      </c>
      <c r="B38" s="477">
        <v>0</v>
      </c>
      <c r="C38" s="461">
        <v>2</v>
      </c>
      <c r="D38" s="461">
        <v>3</v>
      </c>
      <c r="E38" s="451">
        <v>15</v>
      </c>
      <c r="F38" s="511">
        <v>1</v>
      </c>
      <c r="H38" s="893" t="s">
        <v>30</v>
      </c>
      <c r="I38" s="885"/>
      <c r="J38" s="886"/>
    </row>
    <row r="39" spans="1:19" ht="15.75" thickBot="1" x14ac:dyDescent="0.25">
      <c r="A39" s="441">
        <f>SUM(B39:F39)</f>
        <v>21</v>
      </c>
      <c r="B39" s="477">
        <v>1</v>
      </c>
      <c r="C39" s="461">
        <v>0</v>
      </c>
      <c r="D39" s="461">
        <v>5</v>
      </c>
      <c r="E39" s="451">
        <v>13</v>
      </c>
      <c r="F39" s="511">
        <v>2</v>
      </c>
      <c r="H39" s="893" t="s">
        <v>30</v>
      </c>
      <c r="I39" s="885"/>
      <c r="J39" s="886"/>
    </row>
    <row r="40" spans="1:19" x14ac:dyDescent="0.2">
      <c r="A40" s="441"/>
    </row>
    <row r="41" spans="1:19" x14ac:dyDescent="0.2">
      <c r="A41" s="441"/>
    </row>
    <row r="42" spans="1:19" x14ac:dyDescent="0.2">
      <c r="A42" s="441"/>
    </row>
    <row r="43" spans="1:19" x14ac:dyDescent="0.2">
      <c r="A43" s="441"/>
    </row>
    <row r="44" spans="1:19" x14ac:dyDescent="0.2">
      <c r="A44" s="441"/>
    </row>
    <row r="45" spans="1:19" x14ac:dyDescent="0.2">
      <c r="A45" s="441"/>
    </row>
    <row r="46" spans="1:19" ht="15.75" x14ac:dyDescent="0.25">
      <c r="A46" s="441"/>
      <c r="C46" s="894" t="s">
        <v>115</v>
      </c>
      <c r="D46" s="895"/>
      <c r="E46" s="895"/>
      <c r="F46" s="896"/>
    </row>
    <row r="47" spans="1:19" ht="15" x14ac:dyDescent="0.2">
      <c r="A47" s="441"/>
      <c r="B47" s="449"/>
      <c r="C47" s="501"/>
      <c r="F47" s="512"/>
    </row>
    <row r="48" spans="1:19" ht="15" thickBot="1" x14ac:dyDescent="0.25">
      <c r="A48" s="441"/>
      <c r="B48" s="844" t="s">
        <v>65</v>
      </c>
      <c r="C48" s="851"/>
      <c r="D48" s="851"/>
      <c r="E48" s="512"/>
      <c r="F48" s="512"/>
      <c r="G48" s="512"/>
      <c r="I48" s="897" t="s">
        <v>33</v>
      </c>
      <c r="J48" s="898"/>
      <c r="K48" s="898"/>
      <c r="L48" s="899"/>
      <c r="N48" s="874"/>
      <c r="O48" s="874"/>
      <c r="P48" s="874"/>
      <c r="Q48" s="488"/>
      <c r="R48" s="488"/>
      <c r="S48" s="488"/>
    </row>
    <row r="49" spans="1:19" ht="15.75" thickBot="1" x14ac:dyDescent="0.25">
      <c r="A49" s="441"/>
      <c r="B49" s="513"/>
      <c r="C49" s="514" t="s">
        <v>0</v>
      </c>
      <c r="D49" s="514" t="s">
        <v>1</v>
      </c>
      <c r="E49" s="515" t="s">
        <v>2</v>
      </c>
      <c r="F49" s="516"/>
      <c r="G49" s="488"/>
      <c r="I49" s="900"/>
      <c r="J49" s="901"/>
      <c r="K49" s="901"/>
      <c r="L49" s="902"/>
      <c r="N49" s="516"/>
      <c r="O49" s="517"/>
      <c r="P49" s="517"/>
      <c r="Q49" s="516"/>
      <c r="R49" s="516"/>
      <c r="S49" s="500"/>
    </row>
    <row r="50" spans="1:19" ht="15" x14ac:dyDescent="0.2">
      <c r="A50" s="441">
        <f>SUM(C50:E50)</f>
        <v>21</v>
      </c>
      <c r="B50" s="518" t="s">
        <v>44</v>
      </c>
      <c r="C50" s="519">
        <f>C4</f>
        <v>21</v>
      </c>
      <c r="D50" s="520">
        <f>D4</f>
        <v>0</v>
      </c>
      <c r="E50" s="521">
        <f>G4</f>
        <v>0</v>
      </c>
      <c r="F50" s="481"/>
      <c r="G50" s="488"/>
      <c r="N50" s="481"/>
      <c r="O50" s="484"/>
      <c r="P50" s="482"/>
      <c r="Q50" s="481"/>
      <c r="R50" s="481"/>
      <c r="S50" s="481"/>
    </row>
    <row r="51" spans="1:19" ht="15" x14ac:dyDescent="0.2">
      <c r="A51" s="441">
        <f>SUM(C51:E51)</f>
        <v>21</v>
      </c>
      <c r="B51" s="518" t="s">
        <v>45</v>
      </c>
      <c r="C51" s="522">
        <f>C5</f>
        <v>16</v>
      </c>
      <c r="D51" s="523">
        <f>D5</f>
        <v>5</v>
      </c>
      <c r="E51" s="518"/>
      <c r="F51" s="481"/>
      <c r="G51" s="488"/>
      <c r="N51" s="481"/>
      <c r="O51" s="484"/>
      <c r="P51" s="482"/>
      <c r="Q51" s="481"/>
      <c r="R51" s="481"/>
      <c r="S51" s="481"/>
    </row>
    <row r="52" spans="1:19" ht="48" x14ac:dyDescent="0.2">
      <c r="A52" s="441">
        <f>SUM(C52+D52+F53)</f>
        <v>21</v>
      </c>
      <c r="B52" s="518" t="s">
        <v>66</v>
      </c>
      <c r="C52" s="522">
        <f>C7</f>
        <v>15</v>
      </c>
      <c r="D52" s="523">
        <f>D7</f>
        <v>4</v>
      </c>
      <c r="E52" s="524" t="s">
        <v>109</v>
      </c>
      <c r="F52" s="525" t="s">
        <v>3</v>
      </c>
      <c r="G52" s="481"/>
      <c r="N52" s="481"/>
      <c r="O52" s="517"/>
      <c r="P52" s="517"/>
      <c r="Q52" s="517"/>
      <c r="R52" s="481"/>
      <c r="S52" s="481"/>
    </row>
    <row r="53" spans="1:19" ht="15" x14ac:dyDescent="0.2">
      <c r="A53" s="441"/>
      <c r="F53" s="526">
        <f>E7</f>
        <v>2</v>
      </c>
      <c r="N53" s="481"/>
      <c r="O53" s="484"/>
      <c r="P53" s="482"/>
      <c r="Q53" s="483"/>
      <c r="R53" s="481"/>
      <c r="S53" s="481"/>
    </row>
    <row r="54" spans="1:19" ht="15" x14ac:dyDescent="0.25">
      <c r="A54" s="441">
        <f>SUM(C54:E54)</f>
        <v>21</v>
      </c>
      <c r="B54" s="457" t="s">
        <v>67</v>
      </c>
      <c r="C54" s="527">
        <f>F9+E9</f>
        <v>19</v>
      </c>
      <c r="D54" s="528">
        <f>C9+D9</f>
        <v>2</v>
      </c>
      <c r="E54" s="529">
        <v>0</v>
      </c>
      <c r="N54" s="481"/>
      <c r="O54" s="517"/>
      <c r="P54" s="517"/>
      <c r="Q54" s="517"/>
      <c r="R54" s="517"/>
      <c r="S54" s="500"/>
    </row>
    <row r="55" spans="1:19" ht="15" x14ac:dyDescent="0.2">
      <c r="A55" s="441"/>
      <c r="B55" s="530" t="s">
        <v>85</v>
      </c>
      <c r="C55" s="531"/>
      <c r="D55" s="517"/>
      <c r="E55" s="517"/>
      <c r="F55" s="484"/>
      <c r="G55" s="485"/>
      <c r="N55" s="481"/>
      <c r="O55" s="482"/>
      <c r="P55" s="483"/>
      <c r="Q55" s="483"/>
      <c r="R55" s="484"/>
      <c r="S55" s="485"/>
    </row>
    <row r="56" spans="1:19" ht="15" x14ac:dyDescent="0.2">
      <c r="A56" s="441"/>
      <c r="B56" s="530" t="s">
        <v>86</v>
      </c>
      <c r="C56" s="532"/>
      <c r="D56" s="483"/>
      <c r="E56" s="483"/>
      <c r="F56" s="484"/>
      <c r="G56" s="485"/>
      <c r="N56" s="481"/>
      <c r="O56" s="482"/>
      <c r="P56" s="483"/>
      <c r="Q56" s="483"/>
      <c r="R56" s="484"/>
      <c r="S56" s="485"/>
    </row>
    <row r="57" spans="1:19" x14ac:dyDescent="0.2">
      <c r="A57" s="441"/>
    </row>
    <row r="58" spans="1:19" ht="15" thickBot="1" x14ac:dyDescent="0.25">
      <c r="A58" s="441"/>
      <c r="B58" s="903" t="s">
        <v>64</v>
      </c>
      <c r="C58" s="903"/>
      <c r="D58" s="903"/>
      <c r="E58" s="533"/>
      <c r="F58" s="533"/>
      <c r="G58" s="533"/>
      <c r="I58" s="845" t="s">
        <v>69</v>
      </c>
      <c r="J58" s="846"/>
      <c r="K58" s="846"/>
      <c r="L58" s="847"/>
    </row>
    <row r="59" spans="1:19" ht="24.75" thickBot="1" x14ac:dyDescent="0.25">
      <c r="A59" s="441"/>
      <c r="B59" s="534" t="s">
        <v>14</v>
      </c>
      <c r="C59" s="535" t="s">
        <v>1</v>
      </c>
      <c r="D59" s="535" t="s">
        <v>4</v>
      </c>
      <c r="E59" s="535" t="s">
        <v>5</v>
      </c>
      <c r="F59" s="535" t="s">
        <v>0</v>
      </c>
      <c r="G59" s="536" t="s">
        <v>2</v>
      </c>
      <c r="I59" s="848"/>
      <c r="J59" s="849"/>
      <c r="K59" s="849"/>
      <c r="L59" s="850"/>
    </row>
    <row r="60" spans="1:19" ht="15" x14ac:dyDescent="0.2">
      <c r="A60" s="441">
        <f>SUM(C60:G60)</f>
        <v>21</v>
      </c>
      <c r="B60" s="537" t="s">
        <v>96</v>
      </c>
      <c r="C60" s="538">
        <f>C12</f>
        <v>0</v>
      </c>
      <c r="D60" s="539">
        <f>D12</f>
        <v>1</v>
      </c>
      <c r="E60" s="539">
        <f>E12</f>
        <v>6</v>
      </c>
      <c r="F60" s="540">
        <f>F12</f>
        <v>14</v>
      </c>
      <c r="G60" s="541">
        <f>G12</f>
        <v>0</v>
      </c>
      <c r="H60" s="512"/>
    </row>
    <row r="61" spans="1:19" ht="15" x14ac:dyDescent="0.2">
      <c r="A61" s="441">
        <f t="shared" ref="A61:A63" si="1">SUM(C61:G61)</f>
        <v>21</v>
      </c>
      <c r="B61" s="542" t="s">
        <v>97</v>
      </c>
      <c r="C61" s="543">
        <f t="shared" ref="C61:G63" si="2">C14</f>
        <v>0</v>
      </c>
      <c r="D61" s="544">
        <f t="shared" si="2"/>
        <v>0</v>
      </c>
      <c r="E61" s="544">
        <f t="shared" si="2"/>
        <v>3</v>
      </c>
      <c r="F61" s="545">
        <f t="shared" si="2"/>
        <v>18</v>
      </c>
      <c r="G61" s="546">
        <f t="shared" si="2"/>
        <v>0</v>
      </c>
      <c r="H61" s="512"/>
    </row>
    <row r="62" spans="1:19" ht="15" x14ac:dyDescent="0.2">
      <c r="A62" s="441">
        <f t="shared" si="1"/>
        <v>21</v>
      </c>
      <c r="B62" s="542" t="s">
        <v>98</v>
      </c>
      <c r="C62" s="543">
        <f t="shared" si="2"/>
        <v>0</v>
      </c>
      <c r="D62" s="544">
        <f t="shared" si="2"/>
        <v>1</v>
      </c>
      <c r="E62" s="544">
        <f t="shared" si="2"/>
        <v>2</v>
      </c>
      <c r="F62" s="545">
        <f t="shared" si="2"/>
        <v>18</v>
      </c>
      <c r="G62" s="546">
        <f t="shared" si="2"/>
        <v>0</v>
      </c>
    </row>
    <row r="63" spans="1:19" ht="15" x14ac:dyDescent="0.2">
      <c r="A63" s="441">
        <f t="shared" si="1"/>
        <v>21</v>
      </c>
      <c r="B63" s="547" t="s">
        <v>99</v>
      </c>
      <c r="C63" s="548">
        <f t="shared" si="2"/>
        <v>0</v>
      </c>
      <c r="D63" s="549">
        <f t="shared" si="2"/>
        <v>1</v>
      </c>
      <c r="E63" s="549">
        <f t="shared" si="2"/>
        <v>3</v>
      </c>
      <c r="F63" s="550">
        <f t="shared" si="2"/>
        <v>17</v>
      </c>
      <c r="G63" s="551">
        <f t="shared" si="2"/>
        <v>0</v>
      </c>
    </row>
    <row r="64" spans="1:19" ht="15" x14ac:dyDescent="0.2">
      <c r="A64" s="441"/>
      <c r="B64" s="481"/>
      <c r="C64" s="482"/>
      <c r="D64" s="483"/>
      <c r="E64" s="483"/>
      <c r="F64" s="484"/>
      <c r="G64" s="485"/>
    </row>
    <row r="65" spans="1:14" x14ac:dyDescent="0.2">
      <c r="A65" s="441"/>
    </row>
    <row r="66" spans="1:14" ht="15" thickBot="1" x14ac:dyDescent="0.25">
      <c r="A66" s="441"/>
      <c r="B66" s="904" t="s">
        <v>37</v>
      </c>
      <c r="C66" s="905"/>
      <c r="D66" s="905"/>
      <c r="E66" s="905"/>
      <c r="F66" s="488"/>
      <c r="G66" s="488"/>
      <c r="I66" s="906" t="s">
        <v>36</v>
      </c>
      <c r="J66" s="906"/>
      <c r="K66" s="906"/>
      <c r="L66" s="906"/>
    </row>
    <row r="67" spans="1:14" ht="24.75" thickBot="1" x14ac:dyDescent="0.25">
      <c r="A67" s="441"/>
      <c r="B67" s="552" t="s">
        <v>14</v>
      </c>
      <c r="C67" s="553" t="s">
        <v>1</v>
      </c>
      <c r="D67" s="553" t="s">
        <v>4</v>
      </c>
      <c r="E67" s="553" t="s">
        <v>5</v>
      </c>
      <c r="F67" s="553" t="s">
        <v>0</v>
      </c>
      <c r="G67" s="554" t="s">
        <v>2</v>
      </c>
      <c r="I67" s="906"/>
      <c r="J67" s="906"/>
      <c r="K67" s="906"/>
      <c r="L67" s="906"/>
    </row>
    <row r="68" spans="1:14" ht="15" x14ac:dyDescent="0.2">
      <c r="A68" s="441">
        <f>SUM(C68:G68)</f>
        <v>21</v>
      </c>
      <c r="B68" s="555" t="s">
        <v>48</v>
      </c>
      <c r="C68" s="556">
        <f t="shared" ref="C68:G69" si="3">C10</f>
        <v>0</v>
      </c>
      <c r="D68" s="557">
        <f t="shared" si="3"/>
        <v>2</v>
      </c>
      <c r="E68" s="557">
        <f t="shared" si="3"/>
        <v>6</v>
      </c>
      <c r="F68" s="558">
        <f t="shared" si="3"/>
        <v>13</v>
      </c>
      <c r="G68" s="559">
        <f t="shared" si="3"/>
        <v>0</v>
      </c>
      <c r="H68" s="560"/>
    </row>
    <row r="69" spans="1:14" ht="15" x14ac:dyDescent="0.2">
      <c r="A69" s="441">
        <f>SUM(C69:G69)</f>
        <v>21</v>
      </c>
      <c r="B69" s="561" t="s">
        <v>49</v>
      </c>
      <c r="C69" s="562">
        <f t="shared" si="3"/>
        <v>4</v>
      </c>
      <c r="D69" s="563">
        <f t="shared" si="3"/>
        <v>2</v>
      </c>
      <c r="E69" s="563">
        <f t="shared" si="3"/>
        <v>1</v>
      </c>
      <c r="F69" s="564">
        <f t="shared" si="3"/>
        <v>13</v>
      </c>
      <c r="G69" s="565">
        <f t="shared" si="3"/>
        <v>1</v>
      </c>
    </row>
    <row r="70" spans="1:14" ht="15" x14ac:dyDescent="0.2">
      <c r="A70" s="441"/>
      <c r="B70" s="481"/>
      <c r="C70" s="482"/>
      <c r="D70" s="483"/>
      <c r="E70" s="483"/>
      <c r="F70" s="484"/>
      <c r="G70" s="485"/>
    </row>
    <row r="71" spans="1:14" x14ac:dyDescent="0.2">
      <c r="A71" s="441"/>
    </row>
    <row r="72" spans="1:14" ht="15" thickBot="1" x14ac:dyDescent="0.25">
      <c r="A72" s="441"/>
      <c r="B72" s="907" t="s">
        <v>38</v>
      </c>
      <c r="C72" s="908"/>
      <c r="D72" s="909"/>
      <c r="I72" s="826" t="s">
        <v>34</v>
      </c>
      <c r="J72" s="826"/>
      <c r="K72" s="826"/>
      <c r="L72" s="826"/>
      <c r="M72" s="826"/>
      <c r="N72" s="826"/>
    </row>
    <row r="73" spans="1:14" ht="24.75" thickBot="1" x14ac:dyDescent="0.25">
      <c r="A73" s="441"/>
      <c r="B73" s="566" t="s">
        <v>14</v>
      </c>
      <c r="C73" s="567" t="s">
        <v>1</v>
      </c>
      <c r="D73" s="567" t="s">
        <v>4</v>
      </c>
      <c r="E73" s="567" t="s">
        <v>5</v>
      </c>
      <c r="F73" s="567" t="s">
        <v>0</v>
      </c>
      <c r="G73" s="568" t="s">
        <v>2</v>
      </c>
    </row>
    <row r="74" spans="1:14" ht="15" x14ac:dyDescent="0.2">
      <c r="A74" s="441">
        <f>SUM(C74:G74)</f>
        <v>21</v>
      </c>
      <c r="B74" s="569" t="s">
        <v>51</v>
      </c>
      <c r="C74" s="570">
        <f>C13</f>
        <v>0</v>
      </c>
      <c r="D74" s="571">
        <f>D13</f>
        <v>0</v>
      </c>
      <c r="E74" s="571">
        <f>E13</f>
        <v>4</v>
      </c>
      <c r="F74" s="572">
        <f>F13</f>
        <v>17</v>
      </c>
      <c r="G74" s="573">
        <f>G13</f>
        <v>0</v>
      </c>
      <c r="H74" s="560"/>
    </row>
    <row r="75" spans="1:14" ht="15" x14ac:dyDescent="0.2">
      <c r="A75" s="441"/>
      <c r="B75" s="481"/>
      <c r="C75" s="482"/>
      <c r="D75" s="483"/>
      <c r="E75" s="483"/>
      <c r="F75" s="484"/>
      <c r="G75" s="485"/>
      <c r="H75" s="512"/>
    </row>
    <row r="76" spans="1:14" x14ac:dyDescent="0.2">
      <c r="A76" s="441"/>
    </row>
    <row r="77" spans="1:14" ht="15" thickBot="1" x14ac:dyDescent="0.25">
      <c r="A77" s="441"/>
      <c r="B77" s="910" t="s">
        <v>39</v>
      </c>
      <c r="C77" s="911"/>
      <c r="D77" s="911"/>
      <c r="E77" s="912"/>
      <c r="F77" s="512"/>
      <c r="G77" s="512"/>
      <c r="I77" s="865" t="s">
        <v>35</v>
      </c>
      <c r="J77" s="866"/>
      <c r="K77" s="866"/>
      <c r="L77" s="867"/>
    </row>
    <row r="78" spans="1:14" ht="15.75" thickBot="1" x14ac:dyDescent="0.25">
      <c r="A78" s="441"/>
      <c r="B78" s="574" t="s">
        <v>14</v>
      </c>
      <c r="C78" s="575" t="s">
        <v>1</v>
      </c>
      <c r="D78" s="576" t="s">
        <v>0</v>
      </c>
      <c r="E78" s="577" t="s">
        <v>2</v>
      </c>
      <c r="F78" s="488"/>
      <c r="G78" s="500"/>
      <c r="I78" s="868"/>
      <c r="J78" s="869"/>
      <c r="K78" s="869"/>
      <c r="L78" s="870"/>
    </row>
    <row r="79" spans="1:14" ht="15" x14ac:dyDescent="0.2">
      <c r="A79" s="441">
        <f>SUM(C79:F79)</f>
        <v>21</v>
      </c>
      <c r="B79" s="578" t="s">
        <v>57</v>
      </c>
      <c r="C79" s="579">
        <f t="shared" ref="C79:D82" si="4">C18</f>
        <v>1</v>
      </c>
      <c r="D79" s="580">
        <f t="shared" si="4"/>
        <v>20</v>
      </c>
      <c r="E79" s="581">
        <f>E18</f>
        <v>0</v>
      </c>
      <c r="F79" s="485"/>
      <c r="G79" s="485"/>
      <c r="I79" s="868"/>
      <c r="J79" s="869"/>
      <c r="K79" s="869"/>
      <c r="L79" s="870"/>
    </row>
    <row r="80" spans="1:14" ht="15" x14ac:dyDescent="0.2">
      <c r="A80" s="441">
        <f t="shared" ref="A80:A82" si="5">SUM(C80:F80)</f>
        <v>21</v>
      </c>
      <c r="B80" s="582" t="s">
        <v>56</v>
      </c>
      <c r="C80" s="583">
        <f t="shared" si="4"/>
        <v>2</v>
      </c>
      <c r="D80" s="584">
        <f t="shared" si="4"/>
        <v>19</v>
      </c>
      <c r="E80" s="585">
        <f>E19</f>
        <v>0</v>
      </c>
      <c r="F80" s="485"/>
      <c r="G80" s="485"/>
      <c r="I80" s="871"/>
      <c r="J80" s="872"/>
      <c r="K80" s="872"/>
      <c r="L80" s="873"/>
    </row>
    <row r="81" spans="1:19" ht="15" x14ac:dyDescent="0.2">
      <c r="A81" s="441">
        <f t="shared" si="5"/>
        <v>21</v>
      </c>
      <c r="B81" s="586" t="s">
        <v>55</v>
      </c>
      <c r="C81" s="587">
        <f t="shared" si="4"/>
        <v>12</v>
      </c>
      <c r="D81" s="588">
        <f t="shared" si="4"/>
        <v>9</v>
      </c>
      <c r="E81" s="585">
        <f>E20</f>
        <v>0</v>
      </c>
      <c r="F81" s="485"/>
      <c r="G81" s="485"/>
    </row>
    <row r="82" spans="1:19" ht="15" x14ac:dyDescent="0.2">
      <c r="A82" s="441">
        <f t="shared" si="5"/>
        <v>21</v>
      </c>
      <c r="B82" s="578" t="s">
        <v>58</v>
      </c>
      <c r="C82" s="589">
        <f t="shared" si="4"/>
        <v>5</v>
      </c>
      <c r="D82" s="590">
        <f t="shared" si="4"/>
        <v>15</v>
      </c>
      <c r="E82" s="585">
        <f>E21</f>
        <v>1</v>
      </c>
      <c r="F82" s="485"/>
      <c r="G82" s="485"/>
    </row>
    <row r="83" spans="1:19" ht="15" x14ac:dyDescent="0.2">
      <c r="A83" s="441"/>
      <c r="B83" s="481"/>
      <c r="C83" s="482"/>
      <c r="D83" s="483"/>
      <c r="E83" s="484"/>
      <c r="F83" s="485"/>
      <c r="G83" s="485"/>
    </row>
    <row r="84" spans="1:19" ht="15" thickBot="1" x14ac:dyDescent="0.25">
      <c r="A84" s="441"/>
      <c r="B84" s="875" t="s">
        <v>40</v>
      </c>
      <c r="C84" s="913"/>
      <c r="D84" s="913"/>
      <c r="I84" s="914" t="s">
        <v>42</v>
      </c>
      <c r="J84" s="915"/>
      <c r="K84" s="915"/>
      <c r="L84" s="916"/>
    </row>
    <row r="85" spans="1:19" ht="15" thickBot="1" x14ac:dyDescent="0.25">
      <c r="A85" s="441"/>
      <c r="B85" s="591"/>
      <c r="C85" s="592" t="s">
        <v>0</v>
      </c>
      <c r="D85" s="593" t="s">
        <v>1</v>
      </c>
      <c r="E85" s="594" t="s">
        <v>2</v>
      </c>
      <c r="I85" s="917"/>
      <c r="J85" s="918"/>
      <c r="K85" s="918"/>
      <c r="L85" s="919"/>
    </row>
    <row r="86" spans="1:19" ht="15" x14ac:dyDescent="0.25">
      <c r="A86" s="441"/>
      <c r="B86" s="595" t="s">
        <v>59</v>
      </c>
      <c r="C86" s="596">
        <f>E23+F23</f>
        <v>16</v>
      </c>
      <c r="D86" s="597">
        <f>C23+D23</f>
        <v>5</v>
      </c>
      <c r="E86" s="598">
        <f>G23</f>
        <v>0</v>
      </c>
      <c r="I86" s="599"/>
      <c r="J86" s="599"/>
      <c r="K86" s="599"/>
      <c r="L86" s="599"/>
    </row>
    <row r="87" spans="1:19" ht="15" x14ac:dyDescent="0.25">
      <c r="A87" s="441"/>
      <c r="B87" s="595" t="s">
        <v>61</v>
      </c>
      <c r="C87" s="600">
        <f>D31</f>
        <v>19</v>
      </c>
      <c r="D87" s="601">
        <f>C31</f>
        <v>2</v>
      </c>
      <c r="E87" s="602">
        <f>E31</f>
        <v>0</v>
      </c>
      <c r="I87" s="599"/>
      <c r="J87" s="599"/>
      <c r="K87" s="599"/>
      <c r="L87" s="599"/>
    </row>
    <row r="88" spans="1:19" ht="15" x14ac:dyDescent="0.25">
      <c r="A88" s="441"/>
      <c r="B88" s="530" t="s">
        <v>83</v>
      </c>
      <c r="C88" s="603"/>
      <c r="D88" s="604"/>
      <c r="E88" s="605"/>
      <c r="I88" s="599"/>
      <c r="J88" s="599"/>
      <c r="K88" s="599"/>
      <c r="L88" s="599"/>
    </row>
    <row r="89" spans="1:19" ht="15.75" thickBot="1" x14ac:dyDescent="0.3">
      <c r="A89" s="441"/>
      <c r="B89" s="530" t="s">
        <v>84</v>
      </c>
      <c r="C89" s="606"/>
      <c r="D89" s="607"/>
      <c r="F89" s="512"/>
      <c r="G89" s="512"/>
      <c r="H89" s="512"/>
      <c r="I89" s="512"/>
      <c r="J89" s="512"/>
      <c r="K89" s="512"/>
      <c r="L89" s="512"/>
    </row>
    <row r="90" spans="1:19" ht="39" thickBot="1" x14ac:dyDescent="0.25">
      <c r="A90" s="441"/>
      <c r="B90" s="608" t="s">
        <v>60</v>
      </c>
      <c r="C90" s="609" t="s">
        <v>81</v>
      </c>
      <c r="D90" s="610" t="s">
        <v>73</v>
      </c>
      <c r="E90" s="476" t="s">
        <v>74</v>
      </c>
      <c r="F90" s="610" t="s">
        <v>75</v>
      </c>
      <c r="G90" s="610" t="s">
        <v>70</v>
      </c>
      <c r="H90" s="610" t="s">
        <v>76</v>
      </c>
      <c r="I90" s="610" t="s">
        <v>77</v>
      </c>
      <c r="J90" s="476" t="s">
        <v>78</v>
      </c>
      <c r="K90" s="610" t="s">
        <v>79</v>
      </c>
      <c r="L90" s="611" t="s">
        <v>82</v>
      </c>
    </row>
    <row r="91" spans="1:19" ht="15" x14ac:dyDescent="0.2">
      <c r="A91" s="441">
        <f>SUM(C91:L91)</f>
        <v>21</v>
      </c>
      <c r="B91" s="612" t="s">
        <v>80</v>
      </c>
      <c r="C91" s="613">
        <f>C26</f>
        <v>0</v>
      </c>
      <c r="D91" s="613">
        <f>D26</f>
        <v>0</v>
      </c>
      <c r="E91" s="613">
        <f>E26</f>
        <v>1</v>
      </c>
      <c r="F91" s="613">
        <f>F26</f>
        <v>0</v>
      </c>
      <c r="G91" s="613">
        <f>G26</f>
        <v>0</v>
      </c>
      <c r="H91" s="613">
        <f>C28</f>
        <v>3</v>
      </c>
      <c r="I91" s="613">
        <f>D28</f>
        <v>1</v>
      </c>
      <c r="J91" s="613">
        <f>E28</f>
        <v>2</v>
      </c>
      <c r="K91" s="613">
        <f>F28</f>
        <v>4</v>
      </c>
      <c r="L91" s="613">
        <f>G28</f>
        <v>10</v>
      </c>
    </row>
    <row r="92" spans="1:19" ht="15" x14ac:dyDescent="0.2">
      <c r="A92" s="441"/>
      <c r="F92" s="481"/>
      <c r="G92" s="500"/>
    </row>
    <row r="93" spans="1:19" x14ac:dyDescent="0.2">
      <c r="A93" s="441"/>
      <c r="M93" s="488"/>
      <c r="N93" s="488"/>
      <c r="O93" s="488"/>
      <c r="P93" s="488"/>
      <c r="Q93" s="488"/>
      <c r="R93" s="488"/>
      <c r="S93" s="488"/>
    </row>
    <row r="94" spans="1:19" ht="15" thickBot="1" x14ac:dyDescent="0.25">
      <c r="A94" s="441"/>
      <c r="B94" s="893" t="s">
        <v>41</v>
      </c>
      <c r="C94" s="920"/>
      <c r="D94" s="921"/>
      <c r="E94" s="533"/>
      <c r="F94" s="533"/>
      <c r="I94" s="887" t="s">
        <v>43</v>
      </c>
      <c r="J94" s="888"/>
      <c r="K94" s="888"/>
      <c r="L94" s="889"/>
      <c r="M94" s="488"/>
      <c r="N94" s="874"/>
      <c r="O94" s="874"/>
      <c r="P94" s="874"/>
      <c r="Q94" s="488"/>
      <c r="R94" s="488"/>
      <c r="S94" s="488"/>
    </row>
    <row r="95" spans="1:19" ht="15.75" thickBot="1" x14ac:dyDescent="0.25">
      <c r="A95" s="441"/>
      <c r="B95" s="614" t="s">
        <v>14</v>
      </c>
      <c r="C95" s="615" t="s">
        <v>1</v>
      </c>
      <c r="D95" s="615" t="s">
        <v>0</v>
      </c>
      <c r="E95" s="616" t="s">
        <v>2</v>
      </c>
      <c r="F95" s="617"/>
      <c r="I95" s="890"/>
      <c r="J95" s="891"/>
      <c r="K95" s="891"/>
      <c r="L95" s="892"/>
      <c r="M95" s="488"/>
      <c r="N95" s="516"/>
      <c r="O95" s="517"/>
      <c r="P95" s="517"/>
      <c r="Q95" s="500"/>
      <c r="R95" s="481"/>
      <c r="S95" s="488"/>
    </row>
    <row r="96" spans="1:19" ht="15.75" thickBot="1" x14ac:dyDescent="0.25">
      <c r="A96" s="441">
        <f>SUM(C96:E96)</f>
        <v>21</v>
      </c>
      <c r="B96" s="618" t="s">
        <v>11</v>
      </c>
      <c r="C96" s="619">
        <f>C36</f>
        <v>0</v>
      </c>
      <c r="D96" s="620">
        <f>D36</f>
        <v>20</v>
      </c>
      <c r="E96" s="621">
        <f>E36</f>
        <v>1</v>
      </c>
      <c r="F96" s="617"/>
      <c r="M96" s="488"/>
      <c r="N96" s="516"/>
      <c r="O96" s="482"/>
      <c r="P96" s="484"/>
      <c r="Q96" s="504"/>
      <c r="R96" s="481"/>
      <c r="S96" s="488"/>
    </row>
    <row r="97" spans="1:19" ht="24.75" thickBot="1" x14ac:dyDescent="0.25">
      <c r="A97" s="441"/>
      <c r="C97" s="615" t="s">
        <v>7</v>
      </c>
      <c r="D97" s="615" t="s">
        <v>12</v>
      </c>
      <c r="E97" s="615" t="s">
        <v>13</v>
      </c>
      <c r="F97" s="615" t="s">
        <v>10</v>
      </c>
      <c r="G97" s="616" t="s">
        <v>2</v>
      </c>
      <c r="M97" s="488"/>
      <c r="N97" s="517"/>
      <c r="O97" s="517"/>
      <c r="P97" s="517"/>
      <c r="Q97" s="517"/>
      <c r="R97" s="500"/>
      <c r="S97" s="488"/>
    </row>
    <row r="98" spans="1:19" ht="15" x14ac:dyDescent="0.25">
      <c r="A98" s="441">
        <f>SUM(C98:G98)</f>
        <v>21</v>
      </c>
      <c r="B98" s="622" t="s">
        <v>71</v>
      </c>
      <c r="C98" s="623">
        <f t="shared" ref="C98:G99" si="6">B38</f>
        <v>0</v>
      </c>
      <c r="D98" s="624">
        <f t="shared" si="6"/>
        <v>2</v>
      </c>
      <c r="E98" s="624">
        <f t="shared" si="6"/>
        <v>3</v>
      </c>
      <c r="F98" s="620">
        <f t="shared" si="6"/>
        <v>15</v>
      </c>
      <c r="G98" s="621">
        <f t="shared" si="6"/>
        <v>1</v>
      </c>
      <c r="M98" s="488"/>
      <c r="N98" s="516"/>
      <c r="O98" s="483"/>
      <c r="P98" s="483"/>
      <c r="Q98" s="484"/>
      <c r="R98" s="504"/>
      <c r="S98" s="488"/>
    </row>
    <row r="99" spans="1:19" ht="15" x14ac:dyDescent="0.25">
      <c r="A99" s="441">
        <f>SUM(C99:G99)</f>
        <v>21</v>
      </c>
      <c r="B99" s="622" t="s">
        <v>72</v>
      </c>
      <c r="C99" s="625">
        <f t="shared" si="6"/>
        <v>1</v>
      </c>
      <c r="D99" s="626">
        <f t="shared" si="6"/>
        <v>0</v>
      </c>
      <c r="E99" s="626">
        <f t="shared" si="6"/>
        <v>5</v>
      </c>
      <c r="F99" s="627">
        <f t="shared" si="6"/>
        <v>13</v>
      </c>
      <c r="G99" s="628">
        <f t="shared" si="6"/>
        <v>2</v>
      </c>
      <c r="M99" s="488"/>
      <c r="N99" s="516"/>
      <c r="O99" s="483"/>
      <c r="P99" s="483"/>
      <c r="Q99" s="484"/>
      <c r="R99" s="504"/>
      <c r="S99" s="488"/>
    </row>
  </sheetData>
  <mergeCells count="48">
    <mergeCell ref="B66:E66"/>
    <mergeCell ref="I66:L67"/>
    <mergeCell ref="B72:D72"/>
    <mergeCell ref="I72:N72"/>
    <mergeCell ref="N94:P94"/>
    <mergeCell ref="B77:E77"/>
    <mergeCell ref="I77:L80"/>
    <mergeCell ref="B84:D84"/>
    <mergeCell ref="I84:L85"/>
    <mergeCell ref="B94:D94"/>
    <mergeCell ref="I94:L95"/>
    <mergeCell ref="C46:F46"/>
    <mergeCell ref="B48:D48"/>
    <mergeCell ref="I48:L49"/>
    <mergeCell ref="B58:D58"/>
    <mergeCell ref="I58:L59"/>
    <mergeCell ref="N48:P48"/>
    <mergeCell ref="I23:J23"/>
    <mergeCell ref="N23:Q25"/>
    <mergeCell ref="I25:J25"/>
    <mergeCell ref="I31:J31"/>
    <mergeCell ref="H36:J36"/>
    <mergeCell ref="N36:Q37"/>
    <mergeCell ref="H38:J38"/>
    <mergeCell ref="H39:J39"/>
    <mergeCell ref="I15:K15"/>
    <mergeCell ref="I16:K16"/>
    <mergeCell ref="I18:K18"/>
    <mergeCell ref="N18:Q21"/>
    <mergeCell ref="I19:K19"/>
    <mergeCell ref="I20:K20"/>
    <mergeCell ref="I21:K21"/>
    <mergeCell ref="F17:G21"/>
    <mergeCell ref="I13:J13"/>
    <mergeCell ref="N13:S13"/>
    <mergeCell ref="B1:G1"/>
    <mergeCell ref="I1:L1"/>
    <mergeCell ref="I4:J4"/>
    <mergeCell ref="N4:Q5"/>
    <mergeCell ref="I5:J5"/>
    <mergeCell ref="I7:J7"/>
    <mergeCell ref="N7:Q8"/>
    <mergeCell ref="I9:J9"/>
    <mergeCell ref="I10:L10"/>
    <mergeCell ref="N10:Q11"/>
    <mergeCell ref="I11:L11"/>
    <mergeCell ref="I12:K12"/>
    <mergeCell ref="I14:K14"/>
  </mergeCells>
  <pageMargins left="0.7" right="0.7" top="0.78740157499999996" bottom="0.78740157499999996" header="0.3" footer="0.3"/>
  <pageSetup paperSize="9" scale="45" fitToWidth="0" orientation="portrait" r:id="rId1"/>
  <ignoredErrors>
    <ignoredError sqref="A4:A2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3:AA173"/>
  <sheetViews>
    <sheetView topLeftCell="A73" zoomScale="75" zoomScaleNormal="75" workbookViewId="0">
      <selection activeCell="E3" sqref="E3:H3"/>
    </sheetView>
  </sheetViews>
  <sheetFormatPr baseColWidth="10" defaultRowHeight="15" x14ac:dyDescent="0.25"/>
  <cols>
    <col min="1" max="1" width="11.42578125" style="287"/>
    <col min="7" max="7" width="13" customWidth="1"/>
    <col min="8" max="8" width="12.5703125" customWidth="1"/>
  </cols>
  <sheetData>
    <row r="3" spans="1:27" ht="15.75" x14ac:dyDescent="0.25">
      <c r="E3" s="671" t="s">
        <v>111</v>
      </c>
      <c r="F3" s="672"/>
      <c r="G3" s="672"/>
      <c r="H3" s="673"/>
    </row>
    <row r="5" spans="1:27" ht="15.75" thickBot="1" x14ac:dyDescent="0.3"/>
    <row r="6" spans="1:27" ht="15" customHeight="1" x14ac:dyDescent="0.25">
      <c r="C6" s="254"/>
      <c r="D6" s="255"/>
      <c r="E6" s="256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257"/>
      <c r="X6" s="925" t="s">
        <v>105</v>
      </c>
      <c r="Y6" s="926"/>
      <c r="Z6" s="926"/>
      <c r="AA6" s="927"/>
    </row>
    <row r="7" spans="1:27" x14ac:dyDescent="0.25">
      <c r="A7" s="280" t="s">
        <v>100</v>
      </c>
      <c r="C7" s="112"/>
      <c r="D7" s="674" t="s">
        <v>65</v>
      </c>
      <c r="E7" s="674"/>
      <c r="F7" s="674"/>
      <c r="G7" s="35"/>
      <c r="H7" s="35"/>
      <c r="I7" s="35"/>
      <c r="J7" s="35"/>
      <c r="K7" s="651" t="s">
        <v>33</v>
      </c>
      <c r="L7" s="652"/>
      <c r="M7" s="652"/>
      <c r="N7" s="653"/>
      <c r="O7" s="35"/>
      <c r="P7" s="675"/>
      <c r="Q7" s="675"/>
      <c r="R7" s="675"/>
      <c r="S7" s="35"/>
      <c r="T7" s="35"/>
      <c r="U7" s="35"/>
      <c r="V7" s="26"/>
      <c r="X7" s="928"/>
      <c r="Y7" s="929"/>
      <c r="Z7" s="929"/>
      <c r="AA7" s="930"/>
    </row>
    <row r="8" spans="1:27" ht="15.75" thickBot="1" x14ac:dyDescent="0.3">
      <c r="A8" s="284"/>
      <c r="B8" s="281"/>
      <c r="C8" s="112"/>
      <c r="D8" s="144"/>
      <c r="E8" s="144" t="s">
        <v>0</v>
      </c>
      <c r="F8" s="144" t="s">
        <v>1</v>
      </c>
      <c r="G8" s="145" t="s">
        <v>2</v>
      </c>
      <c r="H8" s="922" t="s">
        <v>3</v>
      </c>
      <c r="I8" s="24"/>
      <c r="J8" s="35"/>
      <c r="K8" s="654"/>
      <c r="L8" s="655"/>
      <c r="M8" s="655"/>
      <c r="N8" s="656"/>
      <c r="O8" s="35"/>
      <c r="P8" s="152"/>
      <c r="Q8" s="153"/>
      <c r="R8" s="153"/>
      <c r="S8" s="35"/>
      <c r="T8" s="35"/>
      <c r="U8" s="35"/>
      <c r="V8" s="26"/>
      <c r="X8" s="931"/>
      <c r="Y8" s="932"/>
      <c r="Z8" s="932"/>
      <c r="AA8" s="933"/>
    </row>
    <row r="9" spans="1:27" x14ac:dyDescent="0.25">
      <c r="A9" s="285">
        <f>E9+F9+G9</f>
        <v>68</v>
      </c>
      <c r="B9" s="281"/>
      <c r="C9" s="112"/>
      <c r="D9" s="409" t="s">
        <v>44</v>
      </c>
      <c r="E9" s="68">
        <v>63</v>
      </c>
      <c r="F9" s="66">
        <v>3</v>
      </c>
      <c r="G9" s="65">
        <f>QM_2013!E50</f>
        <v>2</v>
      </c>
      <c r="H9" s="922"/>
      <c r="I9" s="24"/>
      <c r="J9" s="35"/>
      <c r="K9" s="35"/>
      <c r="L9" s="35"/>
      <c r="M9" s="35"/>
      <c r="N9" s="35"/>
      <c r="O9" s="35"/>
      <c r="P9" s="155"/>
      <c r="Q9" s="156"/>
      <c r="R9" s="157"/>
      <c r="S9" s="35"/>
      <c r="T9" s="35"/>
      <c r="U9" s="35"/>
      <c r="V9" s="26"/>
      <c r="X9" s="405"/>
      <c r="Y9" s="405"/>
      <c r="Z9" s="405"/>
      <c r="AA9" s="405"/>
    </row>
    <row r="10" spans="1:27" x14ac:dyDescent="0.25">
      <c r="A10" s="285">
        <f>E10+F10+G10</f>
        <v>63</v>
      </c>
      <c r="B10" s="281"/>
      <c r="C10" s="112"/>
      <c r="D10" s="409" t="s">
        <v>45</v>
      </c>
      <c r="E10" s="68">
        <v>57</v>
      </c>
      <c r="F10" s="66">
        <v>2</v>
      </c>
      <c r="G10" s="406">
        <f>QM_2013!E51</f>
        <v>4</v>
      </c>
      <c r="H10" s="922"/>
      <c r="I10" s="24"/>
      <c r="J10" s="35"/>
      <c r="K10" s="35"/>
      <c r="L10" s="35"/>
      <c r="M10" s="35"/>
      <c r="N10" s="35"/>
      <c r="O10" s="35"/>
      <c r="P10" s="155"/>
      <c r="Q10" s="156"/>
      <c r="R10" s="157"/>
      <c r="S10" s="35"/>
      <c r="T10" s="35"/>
      <c r="U10" s="35"/>
      <c r="V10" s="26"/>
      <c r="X10" s="405"/>
      <c r="Y10" s="405"/>
      <c r="Z10" s="405"/>
      <c r="AA10" s="405"/>
    </row>
    <row r="11" spans="1:27" ht="15.75" thickBot="1" x14ac:dyDescent="0.3">
      <c r="A11" s="285">
        <f>E11+F11+G11</f>
        <v>63</v>
      </c>
      <c r="B11" s="281"/>
      <c r="C11" s="112"/>
      <c r="D11" s="409" t="s">
        <v>66</v>
      </c>
      <c r="E11" s="68">
        <v>41</v>
      </c>
      <c r="F11" s="295">
        <v>19</v>
      </c>
      <c r="G11" s="407">
        <f>QM_2013!E52</f>
        <v>3</v>
      </c>
      <c r="H11" s="923"/>
      <c r="I11" s="155"/>
      <c r="J11" s="35"/>
      <c r="K11" s="35"/>
      <c r="L11" s="35"/>
      <c r="M11" s="35"/>
      <c r="N11" s="35"/>
      <c r="O11" s="35"/>
      <c r="P11" s="155"/>
      <c r="Q11" s="153"/>
      <c r="R11" s="153"/>
      <c r="S11" s="35"/>
      <c r="T11" s="35"/>
      <c r="U11" s="35"/>
      <c r="V11" s="26"/>
    </row>
    <row r="12" spans="1:27" ht="15.75" thickBot="1" x14ac:dyDescent="0.3">
      <c r="A12" s="284"/>
      <c r="B12" s="281"/>
      <c r="C12" s="112"/>
      <c r="D12" s="35"/>
      <c r="E12" s="35"/>
      <c r="F12" s="35"/>
      <c r="G12" s="35"/>
      <c r="H12" s="408">
        <f>QM_2013!F53</f>
        <v>5</v>
      </c>
      <c r="I12" s="35"/>
      <c r="J12" s="181" t="s">
        <v>85</v>
      </c>
      <c r="K12" s="196"/>
      <c r="L12" s="35"/>
      <c r="M12" s="35"/>
      <c r="N12" s="35"/>
      <c r="O12" s="35"/>
      <c r="P12" s="155"/>
      <c r="Q12" s="156"/>
      <c r="R12" s="157"/>
      <c r="S12" s="35"/>
      <c r="T12" s="35"/>
      <c r="U12" s="35"/>
      <c r="V12" s="26"/>
    </row>
    <row r="13" spans="1:27" x14ac:dyDescent="0.25">
      <c r="A13" s="285">
        <f>E13+F13+G13</f>
        <v>63</v>
      </c>
      <c r="B13" s="281"/>
      <c r="C13" s="112"/>
      <c r="D13" s="410" t="s">
        <v>67</v>
      </c>
      <c r="E13" s="194">
        <v>63</v>
      </c>
      <c r="F13" s="193">
        <f>QM_2013!D54</f>
        <v>0</v>
      </c>
      <c r="G13" s="146">
        <f>QM_2013!E54</f>
        <v>0</v>
      </c>
      <c r="H13" s="35"/>
      <c r="I13" s="35"/>
      <c r="J13" s="181" t="s">
        <v>86</v>
      </c>
      <c r="K13" s="197"/>
      <c r="L13" s="35"/>
      <c r="M13" s="35"/>
      <c r="N13" s="35"/>
      <c r="O13" s="35"/>
      <c r="P13" s="155"/>
      <c r="Q13" s="153"/>
      <c r="R13" s="153"/>
      <c r="S13" s="35"/>
      <c r="T13" s="35"/>
      <c r="U13" s="35"/>
      <c r="V13" s="26"/>
    </row>
    <row r="14" spans="1:27" x14ac:dyDescent="0.25">
      <c r="A14" s="284"/>
      <c r="B14" s="281"/>
      <c r="C14" s="112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26"/>
    </row>
    <row r="15" spans="1:27" ht="24.75" thickBot="1" x14ac:dyDescent="0.3">
      <c r="A15" s="284"/>
      <c r="B15" s="281"/>
      <c r="C15" s="112"/>
      <c r="D15" s="35"/>
      <c r="E15" s="244" t="s">
        <v>0</v>
      </c>
      <c r="F15" s="244" t="s">
        <v>1</v>
      </c>
      <c r="G15" s="245" t="s">
        <v>2</v>
      </c>
      <c r="H15" s="244" t="s">
        <v>95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26"/>
    </row>
    <row r="16" spans="1:27" ht="16.5" thickTop="1" thickBot="1" x14ac:dyDescent="0.3">
      <c r="A16" s="284"/>
      <c r="B16" s="281"/>
      <c r="C16" s="112"/>
      <c r="D16" s="205" t="s">
        <v>94</v>
      </c>
      <c r="E16" s="206">
        <f>SUM(E9:E13)</f>
        <v>224</v>
      </c>
      <c r="F16" s="207">
        <f>SUM(F9:F13)</f>
        <v>24</v>
      </c>
      <c r="G16" s="208">
        <f>SUM(G9:G13)</f>
        <v>9</v>
      </c>
      <c r="H16" s="209">
        <v>5</v>
      </c>
      <c r="I16" s="159"/>
      <c r="J16" s="35"/>
      <c r="K16" s="35"/>
      <c r="L16" s="35"/>
      <c r="M16" s="35"/>
      <c r="N16" s="35"/>
      <c r="O16" s="35"/>
      <c r="P16" s="155"/>
      <c r="Q16" s="157"/>
      <c r="R16" s="158"/>
      <c r="S16" s="35"/>
      <c r="T16" s="35"/>
      <c r="U16" s="35"/>
      <c r="V16" s="26"/>
    </row>
    <row r="17" spans="1:22" ht="16.5" thickTop="1" thickBot="1" x14ac:dyDescent="0.3">
      <c r="A17" s="284"/>
      <c r="B17" s="281"/>
      <c r="C17" s="114"/>
      <c r="D17" s="11"/>
      <c r="E17" s="11"/>
      <c r="F17" s="258"/>
      <c r="G17" s="258"/>
      <c r="H17" s="259"/>
      <c r="I17" s="260"/>
      <c r="J17" s="11"/>
      <c r="K17" s="11"/>
      <c r="L17" s="11"/>
      <c r="M17" s="11"/>
      <c r="N17" s="11"/>
      <c r="O17" s="11"/>
      <c r="P17" s="261"/>
      <c r="Q17" s="262"/>
      <c r="R17" s="258"/>
      <c r="S17" s="11"/>
      <c r="T17" s="11"/>
      <c r="U17" s="11"/>
      <c r="V17" s="115"/>
    </row>
    <row r="18" spans="1:22" s="13" customFormat="1" x14ac:dyDescent="0.25">
      <c r="A18" s="288"/>
      <c r="B18" s="282"/>
      <c r="D18" s="199"/>
      <c r="E18" s="154"/>
      <c r="F18" s="158"/>
      <c r="G18" s="158"/>
      <c r="H18" s="156"/>
      <c r="I18" s="159"/>
      <c r="J18"/>
      <c r="P18" s="155"/>
      <c r="Q18" s="157"/>
      <c r="R18" s="158"/>
    </row>
    <row r="19" spans="1:22" x14ac:dyDescent="0.25">
      <c r="A19" s="284"/>
      <c r="B19" s="281"/>
    </row>
    <row r="20" spans="1:22" x14ac:dyDescent="0.25">
      <c r="A20" s="284"/>
      <c r="B20" s="281"/>
    </row>
    <row r="21" spans="1:22" s="13" customFormat="1" ht="15.75" thickBot="1" x14ac:dyDescent="0.3">
      <c r="A21" s="288"/>
      <c r="B21" s="282"/>
      <c r="D21" s="199"/>
      <c r="E21" s="154"/>
      <c r="F21" s="158"/>
      <c r="G21" s="158"/>
      <c r="H21" s="156"/>
      <c r="I21" s="159"/>
      <c r="P21" s="155"/>
      <c r="Q21" s="157"/>
      <c r="R21" s="158"/>
    </row>
    <row r="22" spans="1:22" x14ac:dyDescent="0.25">
      <c r="A22" s="284"/>
      <c r="B22" s="281"/>
      <c r="C22" s="254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257"/>
    </row>
    <row r="23" spans="1:22" x14ac:dyDescent="0.25">
      <c r="A23" s="284"/>
      <c r="B23" s="281"/>
      <c r="C23" s="112"/>
      <c r="D23" s="676" t="s">
        <v>64</v>
      </c>
      <c r="E23" s="676"/>
      <c r="F23" s="676"/>
      <c r="G23" s="24"/>
      <c r="H23" s="24"/>
      <c r="I23" s="24"/>
      <c r="J23" s="35"/>
      <c r="K23" s="657" t="s">
        <v>69</v>
      </c>
      <c r="L23" s="658"/>
      <c r="M23" s="658"/>
      <c r="N23" s="659"/>
      <c r="O23" s="35"/>
      <c r="P23" s="35"/>
      <c r="Q23" s="35"/>
      <c r="R23" s="35"/>
      <c r="S23" s="35"/>
      <c r="T23" s="35"/>
      <c r="U23" s="35"/>
      <c r="V23" s="26"/>
    </row>
    <row r="24" spans="1:22" ht="24" x14ac:dyDescent="0.25">
      <c r="A24" s="284"/>
      <c r="B24" s="281"/>
      <c r="C24" s="112"/>
      <c r="D24" s="75" t="s">
        <v>14</v>
      </c>
      <c r="E24" s="99" t="s">
        <v>1</v>
      </c>
      <c r="F24" s="99" t="s">
        <v>4</v>
      </c>
      <c r="G24" s="99" t="s">
        <v>5</v>
      </c>
      <c r="H24" s="99" t="s">
        <v>0</v>
      </c>
      <c r="I24" s="100" t="s">
        <v>2</v>
      </c>
      <c r="J24" s="35"/>
      <c r="K24" s="660"/>
      <c r="L24" s="661"/>
      <c r="M24" s="661"/>
      <c r="N24" s="662"/>
      <c r="O24" s="35"/>
      <c r="P24" s="35"/>
      <c r="Q24" s="35"/>
      <c r="R24" s="35"/>
      <c r="S24" s="35"/>
      <c r="T24" s="35"/>
      <c r="U24" s="35"/>
      <c r="V24" s="26"/>
    </row>
    <row r="25" spans="1:22" x14ac:dyDescent="0.25">
      <c r="A25" s="290">
        <f>E25+F25+G25+H25+I25</f>
        <v>63</v>
      </c>
      <c r="B25" s="281"/>
      <c r="C25" s="112"/>
      <c r="D25" s="411" t="s">
        <v>96</v>
      </c>
      <c r="E25" s="74">
        <f>QM_2013!C60</f>
        <v>0</v>
      </c>
      <c r="F25" s="81">
        <f>QM_2013!D60</f>
        <v>0</v>
      </c>
      <c r="G25" s="81">
        <v>1</v>
      </c>
      <c r="H25" s="73">
        <v>61</v>
      </c>
      <c r="I25" s="80">
        <f>'Messung TOTAL'!G13</f>
        <v>1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26"/>
    </row>
    <row r="26" spans="1:22" x14ac:dyDescent="0.25">
      <c r="A26" s="290">
        <f t="shared" ref="A26:A28" si="0">E26+F26+G26+H26+I26</f>
        <v>63</v>
      </c>
      <c r="B26" s="281"/>
      <c r="C26" s="112"/>
      <c r="D26" s="409" t="s">
        <v>97</v>
      </c>
      <c r="E26" s="74">
        <f>QM_2013!C61</f>
        <v>0</v>
      </c>
      <c r="F26" s="81">
        <f>QM_2013!D61</f>
        <v>0</v>
      </c>
      <c r="G26" s="81">
        <f>QM_2013!E61</f>
        <v>6</v>
      </c>
      <c r="H26" s="73">
        <v>56</v>
      </c>
      <c r="I26" s="82">
        <f>'Messung TOTAL'!G15</f>
        <v>1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26"/>
    </row>
    <row r="27" spans="1:22" x14ac:dyDescent="0.25">
      <c r="A27" s="290">
        <f t="shared" si="0"/>
        <v>63</v>
      </c>
      <c r="B27" s="281"/>
      <c r="C27" s="112"/>
      <c r="D27" s="409" t="s">
        <v>98</v>
      </c>
      <c r="E27" s="74">
        <f>QM_2013!C62</f>
        <v>0</v>
      </c>
      <c r="F27" s="81">
        <v>1</v>
      </c>
      <c r="G27" s="81">
        <v>1</v>
      </c>
      <c r="H27" s="73">
        <v>61</v>
      </c>
      <c r="I27" s="82">
        <f>'Messung TOTAL'!G16</f>
        <v>0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26"/>
    </row>
    <row r="28" spans="1:22" x14ac:dyDescent="0.25">
      <c r="A28" s="290">
        <f t="shared" si="0"/>
        <v>63</v>
      </c>
      <c r="B28" s="281"/>
      <c r="C28" s="112"/>
      <c r="D28" s="409" t="s">
        <v>99</v>
      </c>
      <c r="E28" s="74">
        <v>1</v>
      </c>
      <c r="F28" s="81">
        <f>QM_2013!D63</f>
        <v>0</v>
      </c>
      <c r="G28" s="81">
        <v>3</v>
      </c>
      <c r="H28" s="73">
        <v>57</v>
      </c>
      <c r="I28" s="221">
        <f>'Messung TOTAL'!G17</f>
        <v>2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26"/>
    </row>
    <row r="29" spans="1:22" x14ac:dyDescent="0.25">
      <c r="A29" s="284"/>
      <c r="B29" s="281"/>
      <c r="C29" s="112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26"/>
    </row>
    <row r="30" spans="1:22" ht="21" customHeight="1" thickBot="1" x14ac:dyDescent="0.3">
      <c r="A30" s="284"/>
      <c r="B30" s="281"/>
      <c r="C30" s="112"/>
      <c r="D30" s="35"/>
      <c r="E30" s="99" t="s">
        <v>1</v>
      </c>
      <c r="F30" s="99" t="s">
        <v>4</v>
      </c>
      <c r="G30" s="99" t="s">
        <v>5</v>
      </c>
      <c r="H30" s="99" t="s">
        <v>0</v>
      </c>
      <c r="I30" s="100" t="s">
        <v>2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26"/>
    </row>
    <row r="31" spans="1:22" s="13" customFormat="1" ht="16.5" thickTop="1" thickBot="1" x14ac:dyDescent="0.3">
      <c r="A31" s="288"/>
      <c r="B31" s="282"/>
      <c r="C31" s="263"/>
      <c r="D31" s="210" t="s">
        <v>94</v>
      </c>
      <c r="E31" s="207">
        <f>SUM(E25:E28)</f>
        <v>1</v>
      </c>
      <c r="F31" s="209">
        <f>SUM(F25:F28)</f>
        <v>1</v>
      </c>
      <c r="G31" s="209">
        <f>SUM(G25:G28)</f>
        <v>11</v>
      </c>
      <c r="H31" s="206">
        <f>SUM(H25:H28)</f>
        <v>235</v>
      </c>
      <c r="I31" s="208">
        <f>SUM(I25:I28)</f>
        <v>4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64"/>
    </row>
    <row r="32" spans="1:22" ht="15.75" thickTop="1" x14ac:dyDescent="0.25">
      <c r="A32" s="284"/>
      <c r="B32" s="281"/>
      <c r="C32" s="112"/>
      <c r="D32" s="155"/>
      <c r="E32" s="157"/>
      <c r="F32" s="158"/>
      <c r="G32" s="158"/>
      <c r="H32" s="156"/>
      <c r="I32" s="159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26"/>
    </row>
    <row r="33" spans="1:22" ht="15.75" thickBot="1" x14ac:dyDescent="0.3">
      <c r="A33" s="284"/>
      <c r="B33" s="281"/>
      <c r="C33" s="11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5"/>
    </row>
    <row r="34" spans="1:22" x14ac:dyDescent="0.25">
      <c r="A34" s="284"/>
      <c r="B34" s="281"/>
    </row>
    <row r="35" spans="1:22" x14ac:dyDescent="0.25">
      <c r="A35" s="284"/>
      <c r="B35" s="281"/>
    </row>
    <row r="36" spans="1:22" x14ac:dyDescent="0.25">
      <c r="A36" s="284"/>
      <c r="B36" s="281"/>
    </row>
    <row r="37" spans="1:22" x14ac:dyDescent="0.25">
      <c r="A37" s="284"/>
      <c r="B37" s="281"/>
    </row>
    <row r="38" spans="1:22" ht="15.75" thickBot="1" x14ac:dyDescent="0.3">
      <c r="A38" s="284"/>
      <c r="B38" s="281"/>
    </row>
    <row r="39" spans="1:22" x14ac:dyDescent="0.25">
      <c r="A39" s="284"/>
      <c r="B39" s="281"/>
      <c r="C39" s="254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257"/>
    </row>
    <row r="40" spans="1:22" x14ac:dyDescent="0.25">
      <c r="A40" s="284"/>
      <c r="B40" s="281"/>
      <c r="C40" s="112"/>
      <c r="D40" s="677" t="s">
        <v>37</v>
      </c>
      <c r="E40" s="677"/>
      <c r="F40" s="677"/>
      <c r="G40" s="677"/>
      <c r="H40" s="24"/>
      <c r="I40" s="24"/>
      <c r="J40" s="35"/>
      <c r="K40" s="663" t="s">
        <v>36</v>
      </c>
      <c r="L40" s="663"/>
      <c r="M40" s="663"/>
      <c r="N40" s="663"/>
      <c r="O40" s="35"/>
      <c r="P40" s="35"/>
      <c r="Q40" s="35"/>
      <c r="R40" s="35"/>
      <c r="S40" s="35"/>
      <c r="T40" s="35"/>
      <c r="U40" s="35"/>
      <c r="V40" s="26"/>
    </row>
    <row r="41" spans="1:22" ht="24" x14ac:dyDescent="0.25">
      <c r="A41" s="284"/>
      <c r="B41" s="281"/>
      <c r="C41" s="112"/>
      <c r="D41" s="61" t="s">
        <v>14</v>
      </c>
      <c r="E41" s="95" t="s">
        <v>1</v>
      </c>
      <c r="F41" s="96" t="s">
        <v>4</v>
      </c>
      <c r="G41" s="96" t="s">
        <v>5</v>
      </c>
      <c r="H41" s="97" t="s">
        <v>0</v>
      </c>
      <c r="I41" s="98" t="s">
        <v>2</v>
      </c>
      <c r="J41" s="35"/>
      <c r="K41" s="663"/>
      <c r="L41" s="663"/>
      <c r="M41" s="663"/>
      <c r="N41" s="663"/>
      <c r="O41" s="35"/>
      <c r="P41" s="35"/>
      <c r="Q41" s="35"/>
      <c r="R41" s="35"/>
      <c r="S41" s="35"/>
      <c r="T41" s="35"/>
      <c r="U41" s="35"/>
      <c r="V41" s="26"/>
    </row>
    <row r="42" spans="1:22" x14ac:dyDescent="0.25">
      <c r="A42" s="291">
        <f>E42+F42+G42+H42+I42</f>
        <v>63</v>
      </c>
      <c r="B42" s="281"/>
      <c r="C42" s="112"/>
      <c r="D42" s="412" t="s">
        <v>48</v>
      </c>
      <c r="E42" s="219">
        <f>QM_2013!C68</f>
        <v>0</v>
      </c>
      <c r="F42" s="62">
        <f>QM_2013!D68</f>
        <v>0</v>
      </c>
      <c r="G42" s="62">
        <v>4</v>
      </c>
      <c r="H42" s="385">
        <v>59</v>
      </c>
      <c r="I42" s="60">
        <f>'Messung TOTAL'!G11</f>
        <v>0</v>
      </c>
      <c r="J42" s="53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26"/>
    </row>
    <row r="43" spans="1:22" x14ac:dyDescent="0.25">
      <c r="A43" s="291">
        <f>E43+F43+G43+H43+I43</f>
        <v>63</v>
      </c>
      <c r="B43" s="281"/>
      <c r="C43" s="112"/>
      <c r="D43" s="413" t="s">
        <v>49</v>
      </c>
      <c r="E43" s="63">
        <v>2</v>
      </c>
      <c r="F43" s="62">
        <v>1</v>
      </c>
      <c r="G43" s="62">
        <v>4</v>
      </c>
      <c r="H43" s="58">
        <v>56</v>
      </c>
      <c r="I43" s="384">
        <f>'Messung TOTAL'!G12</f>
        <v>0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26"/>
    </row>
    <row r="44" spans="1:22" x14ac:dyDescent="0.25">
      <c r="A44" s="284"/>
      <c r="B44" s="281"/>
      <c r="C44" s="112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26"/>
    </row>
    <row r="45" spans="1:22" ht="24.75" thickBot="1" x14ac:dyDescent="0.3">
      <c r="A45" s="284"/>
      <c r="B45" s="281"/>
      <c r="C45" s="112"/>
      <c r="D45" s="35"/>
      <c r="E45" s="253" t="s">
        <v>1</v>
      </c>
      <c r="F45" s="240" t="s">
        <v>4</v>
      </c>
      <c r="G45" s="243" t="s">
        <v>5</v>
      </c>
      <c r="H45" s="241" t="s">
        <v>0</v>
      </c>
      <c r="I45" s="242" t="s">
        <v>2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26"/>
    </row>
    <row r="46" spans="1:22" ht="16.5" thickTop="1" thickBot="1" x14ac:dyDescent="0.3">
      <c r="A46" s="284"/>
      <c r="B46" s="281"/>
      <c r="C46" s="112"/>
      <c r="D46" s="210" t="s">
        <v>94</v>
      </c>
      <c r="E46" s="246">
        <f>SUM(E42:E43)</f>
        <v>2</v>
      </c>
      <c r="F46" s="209">
        <f>SUM(F42:F43)</f>
        <v>1</v>
      </c>
      <c r="G46" s="209">
        <f>SUM(G42:G43)</f>
        <v>8</v>
      </c>
      <c r="H46" s="206">
        <f>SUM(H42:H43)</f>
        <v>115</v>
      </c>
      <c r="I46" s="208">
        <f>SUM(I42:I43)</f>
        <v>0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26"/>
    </row>
    <row r="47" spans="1:22" ht="15.75" thickTop="1" x14ac:dyDescent="0.25">
      <c r="A47" s="284"/>
      <c r="B47" s="281"/>
      <c r="C47" s="112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26"/>
    </row>
    <row r="48" spans="1:22" x14ac:dyDescent="0.25">
      <c r="A48" s="284"/>
      <c r="B48" s="281"/>
      <c r="C48" s="112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26"/>
    </row>
    <row r="49" spans="1:22" x14ac:dyDescent="0.25">
      <c r="A49" s="284"/>
      <c r="B49" s="281"/>
      <c r="C49" s="112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26"/>
    </row>
    <row r="50" spans="1:22" x14ac:dyDescent="0.25">
      <c r="A50" s="284"/>
      <c r="B50" s="281"/>
      <c r="C50" s="112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26"/>
    </row>
    <row r="51" spans="1:22" ht="15.75" thickBot="1" x14ac:dyDescent="0.3">
      <c r="A51" s="284"/>
      <c r="B51" s="281"/>
      <c r="C51" s="114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5"/>
    </row>
    <row r="52" spans="1:22" x14ac:dyDescent="0.25">
      <c r="A52" s="284"/>
      <c r="B52" s="281"/>
      <c r="D52" s="155"/>
      <c r="E52" s="157"/>
      <c r="F52" s="158"/>
      <c r="G52" s="158"/>
      <c r="H52" s="156"/>
      <c r="I52" s="159"/>
    </row>
    <row r="53" spans="1:22" x14ac:dyDescent="0.25">
      <c r="A53" s="284"/>
      <c r="B53" s="281"/>
      <c r="D53" s="155"/>
      <c r="E53" s="157"/>
      <c r="F53" s="158"/>
      <c r="G53" s="158"/>
      <c r="H53" s="156"/>
      <c r="I53" s="159"/>
    </row>
    <row r="54" spans="1:22" ht="15.75" thickBot="1" x14ac:dyDescent="0.3">
      <c r="A54" s="284"/>
      <c r="B54" s="281"/>
      <c r="C54" s="35"/>
      <c r="D54" s="155"/>
      <c r="E54" s="157"/>
      <c r="F54" s="158"/>
      <c r="G54" s="158"/>
      <c r="H54" s="156"/>
      <c r="I54" s="159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x14ac:dyDescent="0.25">
      <c r="A55" s="284"/>
      <c r="B55" s="281"/>
      <c r="C55" s="254"/>
      <c r="D55" s="266"/>
      <c r="E55" s="267"/>
      <c r="F55" s="268"/>
      <c r="G55" s="268"/>
      <c r="H55" s="269"/>
      <c r="I55" s="270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257"/>
    </row>
    <row r="56" spans="1:22" x14ac:dyDescent="0.25">
      <c r="A56" s="284"/>
      <c r="B56" s="281"/>
      <c r="C56" s="112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26"/>
    </row>
    <row r="57" spans="1:22" ht="15" customHeight="1" thickBot="1" x14ac:dyDescent="0.3">
      <c r="A57" s="284"/>
      <c r="B57" s="281"/>
      <c r="C57" s="112"/>
      <c r="D57" s="678" t="s">
        <v>38</v>
      </c>
      <c r="E57" s="679"/>
      <c r="F57" s="680"/>
      <c r="G57" s="35"/>
      <c r="H57" s="35"/>
      <c r="I57" s="35"/>
      <c r="J57" s="35"/>
      <c r="K57" s="687" t="s">
        <v>34</v>
      </c>
      <c r="L57" s="688"/>
      <c r="M57" s="688"/>
      <c r="N57" s="689"/>
      <c r="O57" s="265"/>
      <c r="P57" s="265"/>
      <c r="Q57" s="35"/>
      <c r="R57" s="35"/>
      <c r="S57" s="35"/>
      <c r="T57" s="35"/>
      <c r="U57" s="35"/>
      <c r="V57" s="26"/>
    </row>
    <row r="58" spans="1:22" ht="24.75" thickTop="1" x14ac:dyDescent="0.25">
      <c r="A58" s="284"/>
      <c r="B58" s="281"/>
      <c r="C58" s="271"/>
      <c r="D58" s="218" t="s">
        <v>14</v>
      </c>
      <c r="E58" s="214" t="s">
        <v>1</v>
      </c>
      <c r="F58" s="214" t="s">
        <v>4</v>
      </c>
      <c r="G58" s="215" t="s">
        <v>5</v>
      </c>
      <c r="H58" s="216" t="s">
        <v>0</v>
      </c>
      <c r="I58" s="217" t="s">
        <v>2</v>
      </c>
      <c r="J58" s="35"/>
      <c r="K58" s="690"/>
      <c r="L58" s="691"/>
      <c r="M58" s="691"/>
      <c r="N58" s="692"/>
      <c r="O58" s="35"/>
      <c r="P58" s="35"/>
      <c r="Q58" s="35"/>
      <c r="R58" s="35"/>
      <c r="S58" s="35"/>
      <c r="T58" s="35"/>
      <c r="U58" s="35"/>
      <c r="V58" s="26"/>
    </row>
    <row r="59" spans="1:22" x14ac:dyDescent="0.25">
      <c r="A59" s="292">
        <f>E59+F59+G59+H59+I59</f>
        <v>63</v>
      </c>
      <c r="B59" s="281"/>
      <c r="C59" s="112"/>
      <c r="D59" s="413" t="s">
        <v>51</v>
      </c>
      <c r="E59" s="220">
        <f>QM_2013!C74</f>
        <v>0</v>
      </c>
      <c r="F59" s="52">
        <f>QM_2013!D74</f>
        <v>2</v>
      </c>
      <c r="G59" s="52">
        <v>6</v>
      </c>
      <c r="H59" s="54">
        <v>55</v>
      </c>
      <c r="I59" s="386">
        <f>QM_2013!G74</f>
        <v>0</v>
      </c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26"/>
    </row>
    <row r="60" spans="1:22" x14ac:dyDescent="0.25">
      <c r="A60" s="284"/>
      <c r="B60" s="281"/>
      <c r="C60" s="112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26"/>
    </row>
    <row r="61" spans="1:22" ht="20.25" customHeight="1" thickBot="1" x14ac:dyDescent="0.3">
      <c r="A61" s="284"/>
      <c r="B61" s="281"/>
      <c r="C61" s="112"/>
      <c r="D61" s="35"/>
      <c r="E61" s="236" t="s">
        <v>1</v>
      </c>
      <c r="F61" s="236" t="s">
        <v>4</v>
      </c>
      <c r="G61" s="237" t="s">
        <v>5</v>
      </c>
      <c r="H61" s="238" t="s">
        <v>0</v>
      </c>
      <c r="I61" s="239" t="s">
        <v>2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26"/>
    </row>
    <row r="62" spans="1:22" ht="16.5" thickTop="1" thickBot="1" x14ac:dyDescent="0.3">
      <c r="A62" s="284"/>
      <c r="B62" s="281"/>
      <c r="C62" s="112"/>
      <c r="D62" s="210" t="s">
        <v>94</v>
      </c>
      <c r="E62" s="207">
        <f>E59</f>
        <v>0</v>
      </c>
      <c r="F62" s="209">
        <f>F59</f>
        <v>2</v>
      </c>
      <c r="G62" s="209">
        <f>G59</f>
        <v>6</v>
      </c>
      <c r="H62" s="206">
        <f>H59</f>
        <v>55</v>
      </c>
      <c r="I62" s="208">
        <v>0</v>
      </c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26"/>
    </row>
    <row r="63" spans="1:22" ht="15.75" thickTop="1" x14ac:dyDescent="0.25">
      <c r="A63" s="284"/>
      <c r="B63" s="281"/>
      <c r="C63" s="112"/>
      <c r="D63" s="155"/>
      <c r="E63" s="157"/>
      <c r="F63" s="158"/>
      <c r="G63" s="158"/>
      <c r="H63" s="156"/>
      <c r="I63" s="159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26"/>
    </row>
    <row r="64" spans="1:22" x14ac:dyDescent="0.25">
      <c r="A64" s="284"/>
      <c r="B64" s="281"/>
      <c r="C64" s="112"/>
      <c r="D64" s="155"/>
      <c r="E64" s="157"/>
      <c r="F64" s="158"/>
      <c r="G64" s="158"/>
      <c r="H64" s="156"/>
      <c r="I64" s="159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26"/>
    </row>
    <row r="65" spans="1:22" x14ac:dyDescent="0.25">
      <c r="A65" s="284"/>
      <c r="B65" s="281"/>
      <c r="C65" s="112"/>
      <c r="D65" s="155"/>
      <c r="E65" s="157"/>
      <c r="F65" s="158"/>
      <c r="G65" s="158"/>
      <c r="H65" s="156"/>
      <c r="I65" s="159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26"/>
    </row>
    <row r="66" spans="1:22" x14ac:dyDescent="0.25">
      <c r="A66" s="284"/>
      <c r="B66" s="281"/>
      <c r="C66" s="112"/>
      <c r="D66" s="155"/>
      <c r="E66" s="157"/>
      <c r="F66" s="158"/>
      <c r="G66" s="158"/>
      <c r="H66" s="156"/>
      <c r="I66" s="159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26"/>
    </row>
    <row r="67" spans="1:22" ht="15.75" thickBot="1" x14ac:dyDescent="0.3">
      <c r="A67" s="284"/>
      <c r="B67" s="281"/>
      <c r="C67" s="114"/>
      <c r="D67" s="261"/>
      <c r="E67" s="262"/>
      <c r="F67" s="258"/>
      <c r="G67" s="258"/>
      <c r="H67" s="259"/>
      <c r="I67" s="260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5"/>
    </row>
    <row r="68" spans="1:22" x14ac:dyDescent="0.25">
      <c r="A68" s="284"/>
      <c r="B68" s="281"/>
      <c r="C68" s="35"/>
      <c r="D68" s="155"/>
      <c r="E68" s="157"/>
      <c r="F68" s="158"/>
      <c r="G68" s="158"/>
      <c r="H68" s="156"/>
      <c r="I68" s="159"/>
      <c r="J68" s="35"/>
    </row>
    <row r="69" spans="1:22" x14ac:dyDescent="0.25">
      <c r="A69" s="284"/>
      <c r="B69" s="281"/>
      <c r="C69" s="35"/>
      <c r="D69" s="155"/>
      <c r="E69" s="157"/>
      <c r="F69" s="158"/>
      <c r="G69" s="158"/>
      <c r="H69" s="156"/>
      <c r="I69" s="159"/>
      <c r="J69" s="35"/>
    </row>
    <row r="70" spans="1:22" ht="15.75" thickBot="1" x14ac:dyDescent="0.3">
      <c r="A70" s="284"/>
      <c r="B70" s="281"/>
      <c r="C70" s="35"/>
      <c r="D70" s="155"/>
      <c r="E70" s="157"/>
      <c r="F70" s="158"/>
      <c r="G70" s="158"/>
      <c r="H70" s="156"/>
      <c r="I70" s="159"/>
      <c r="J70" s="35"/>
    </row>
    <row r="71" spans="1:22" x14ac:dyDescent="0.25">
      <c r="A71" s="284"/>
      <c r="B71" s="281"/>
      <c r="C71" s="254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257"/>
    </row>
    <row r="72" spans="1:22" x14ac:dyDescent="0.25">
      <c r="A72" s="284"/>
      <c r="B72" s="281"/>
      <c r="C72" s="112"/>
      <c r="D72" s="681" t="s">
        <v>39</v>
      </c>
      <c r="E72" s="682"/>
      <c r="F72" s="682"/>
      <c r="G72" s="683"/>
      <c r="H72" s="35"/>
      <c r="I72" s="35"/>
      <c r="J72" s="35"/>
      <c r="K72" s="665" t="s">
        <v>35</v>
      </c>
      <c r="L72" s="666"/>
      <c r="M72" s="666"/>
      <c r="N72" s="667"/>
      <c r="O72" s="35"/>
      <c r="P72" s="35"/>
      <c r="Q72" s="35"/>
      <c r="R72" s="35"/>
      <c r="S72" s="35"/>
      <c r="T72" s="35"/>
      <c r="U72" s="35"/>
      <c r="V72" s="26"/>
    </row>
    <row r="73" spans="1:22" x14ac:dyDescent="0.25">
      <c r="A73" s="284"/>
      <c r="B73" s="281"/>
      <c r="C73" s="112"/>
      <c r="D73" s="36" t="s">
        <v>14</v>
      </c>
      <c r="E73" s="92" t="s">
        <v>1</v>
      </c>
      <c r="F73" s="93" t="s">
        <v>6</v>
      </c>
      <c r="G73" s="94" t="s">
        <v>0</v>
      </c>
      <c r="H73" s="161" t="s">
        <v>2</v>
      </c>
      <c r="I73" s="154"/>
      <c r="J73" s="35"/>
      <c r="K73" s="684"/>
      <c r="L73" s="685"/>
      <c r="M73" s="685"/>
      <c r="N73" s="686"/>
      <c r="O73" s="35"/>
      <c r="P73" s="35"/>
      <c r="Q73" s="35"/>
      <c r="R73" s="35"/>
      <c r="S73" s="35"/>
      <c r="T73" s="35"/>
      <c r="U73" s="35"/>
      <c r="V73" s="26"/>
    </row>
    <row r="74" spans="1:22" x14ac:dyDescent="0.25">
      <c r="A74" s="293">
        <f>E74+F74+G74+H74</f>
        <v>63</v>
      </c>
      <c r="B74" s="281"/>
      <c r="C74" s="271"/>
      <c r="D74" s="409" t="s">
        <v>57</v>
      </c>
      <c r="E74" s="39">
        <v>2</v>
      </c>
      <c r="F74" s="222">
        <v>0</v>
      </c>
      <c r="G74" s="41">
        <v>60</v>
      </c>
      <c r="H74" s="48">
        <v>1</v>
      </c>
      <c r="I74" s="159"/>
      <c r="J74" s="35"/>
      <c r="K74" s="684"/>
      <c r="L74" s="685"/>
      <c r="M74" s="685"/>
      <c r="N74" s="686"/>
      <c r="O74" s="35"/>
      <c r="P74" s="35"/>
      <c r="Q74" s="35"/>
      <c r="R74" s="35"/>
      <c r="S74" s="35"/>
      <c r="T74" s="35"/>
      <c r="U74" s="35"/>
      <c r="V74" s="26"/>
    </row>
    <row r="75" spans="1:22" x14ac:dyDescent="0.25">
      <c r="A75" s="293">
        <f t="shared" ref="A75:A77" si="1">E75+F75+G75+H75</f>
        <v>63</v>
      </c>
      <c r="B75" s="281"/>
      <c r="C75" s="112"/>
      <c r="D75" s="411" t="s">
        <v>56</v>
      </c>
      <c r="E75" s="39">
        <f>QM_2013!C80</f>
        <v>0</v>
      </c>
      <c r="F75" s="387">
        <v>0</v>
      </c>
      <c r="G75" s="41">
        <v>63</v>
      </c>
      <c r="H75" s="48">
        <f>QM_2013!E80</f>
        <v>0</v>
      </c>
      <c r="I75" s="159"/>
      <c r="J75" s="35"/>
      <c r="K75" s="668"/>
      <c r="L75" s="669"/>
      <c r="M75" s="669"/>
      <c r="N75" s="670"/>
      <c r="O75" s="35"/>
      <c r="P75" s="35"/>
      <c r="Q75" s="35"/>
      <c r="R75" s="35"/>
      <c r="S75" s="35"/>
      <c r="T75" s="35"/>
      <c r="U75" s="35"/>
      <c r="V75" s="26"/>
    </row>
    <row r="76" spans="1:22" x14ac:dyDescent="0.25">
      <c r="A76" s="293">
        <f>E76+F76+G76+H76</f>
        <v>63</v>
      </c>
      <c r="B76" s="281"/>
      <c r="C76" s="112"/>
      <c r="D76" s="414" t="s">
        <v>55</v>
      </c>
      <c r="E76" s="39">
        <v>7</v>
      </c>
      <c r="F76" s="389">
        <f>'Messung TOTAL'!D21</f>
        <v>0</v>
      </c>
      <c r="G76" s="41">
        <v>56</v>
      </c>
      <c r="H76" s="48">
        <f>QM_2013!E81</f>
        <v>0</v>
      </c>
      <c r="I76" s="15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26"/>
    </row>
    <row r="77" spans="1:22" x14ac:dyDescent="0.25">
      <c r="A77" s="293">
        <f t="shared" si="1"/>
        <v>63</v>
      </c>
      <c r="B77" s="281"/>
      <c r="C77" s="112"/>
      <c r="D77" s="409" t="s">
        <v>58</v>
      </c>
      <c r="E77" s="39">
        <f>QM_2013!C82</f>
        <v>0</v>
      </c>
      <c r="F77" s="222">
        <f>'Messung TOTAL'!D22</f>
        <v>0</v>
      </c>
      <c r="G77" s="41">
        <v>63</v>
      </c>
      <c r="H77" s="48">
        <f>QM_2013!E82</f>
        <v>0</v>
      </c>
      <c r="I77" s="159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26"/>
    </row>
    <row r="78" spans="1:22" x14ac:dyDescent="0.25">
      <c r="A78" s="284"/>
      <c r="B78" s="281"/>
      <c r="C78" s="112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26"/>
    </row>
    <row r="79" spans="1:22" ht="15.75" thickBot="1" x14ac:dyDescent="0.3">
      <c r="A79" s="284"/>
      <c r="B79" s="281"/>
      <c r="C79" s="112"/>
      <c r="D79" s="35"/>
      <c r="E79" s="234" t="s">
        <v>1</v>
      </c>
      <c r="F79" s="234" t="s">
        <v>6</v>
      </c>
      <c r="G79" s="234" t="s">
        <v>0</v>
      </c>
      <c r="H79" s="235" t="s">
        <v>2</v>
      </c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26"/>
    </row>
    <row r="80" spans="1:22" ht="16.5" thickTop="1" thickBot="1" x14ac:dyDescent="0.3">
      <c r="A80" s="284"/>
      <c r="B80" s="281"/>
      <c r="C80" s="112"/>
      <c r="D80" s="302" t="s">
        <v>94</v>
      </c>
      <c r="E80" s="303">
        <f>SUM(E74:E77)</f>
        <v>9</v>
      </c>
      <c r="F80" s="301">
        <f>SUM(F74:F77)</f>
        <v>0</v>
      </c>
      <c r="G80" s="300">
        <f>SUM(G74:G77)</f>
        <v>242</v>
      </c>
      <c r="H80" s="208">
        <f>SUM(H74:H77)</f>
        <v>1</v>
      </c>
      <c r="I80" s="159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26"/>
    </row>
    <row r="81" spans="1:24" ht="15.75" thickTop="1" x14ac:dyDescent="0.25">
      <c r="A81" s="284"/>
      <c r="B81" s="281"/>
      <c r="C81" s="112"/>
      <c r="D81" s="155"/>
      <c r="E81" s="157"/>
      <c r="F81" s="158"/>
      <c r="G81" s="156"/>
      <c r="H81" s="159"/>
      <c r="I81" s="159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26"/>
    </row>
    <row r="82" spans="1:24" x14ac:dyDescent="0.25">
      <c r="A82" s="284"/>
      <c r="B82" s="281"/>
      <c r="C82" s="112"/>
      <c r="D82" s="155"/>
      <c r="E82" s="157"/>
      <c r="F82" s="158"/>
      <c r="G82" s="156"/>
      <c r="H82" s="159"/>
      <c r="I82" s="159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26"/>
    </row>
    <row r="83" spans="1:24" x14ac:dyDescent="0.25">
      <c r="A83" s="284"/>
      <c r="B83" s="281"/>
      <c r="C83" s="112"/>
      <c r="D83" s="155"/>
      <c r="E83" s="157"/>
      <c r="F83" s="158"/>
      <c r="G83" s="156"/>
      <c r="H83" s="159"/>
      <c r="I83" s="159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26"/>
    </row>
    <row r="84" spans="1:24" ht="14.25" customHeight="1" x14ac:dyDescent="0.25">
      <c r="A84" s="284"/>
      <c r="B84" s="281"/>
      <c r="C84" s="112"/>
      <c r="D84" s="924" t="s">
        <v>101</v>
      </c>
      <c r="E84" s="924"/>
      <c r="F84" s="924"/>
      <c r="G84" s="924"/>
      <c r="H84" s="159"/>
      <c r="I84" s="159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26"/>
    </row>
    <row r="85" spans="1:24" ht="15.75" thickBot="1" x14ac:dyDescent="0.3">
      <c r="A85" s="284"/>
      <c r="B85" s="281"/>
      <c r="C85" s="114"/>
      <c r="D85" s="261"/>
      <c r="E85" s="262"/>
      <c r="F85" s="258"/>
      <c r="G85" s="259"/>
      <c r="H85" s="260"/>
      <c r="I85" s="260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5"/>
    </row>
    <row r="86" spans="1:24" ht="15.75" thickBot="1" x14ac:dyDescent="0.3">
      <c r="A86" s="284"/>
      <c r="B86" s="281"/>
      <c r="D86" s="155"/>
      <c r="E86" s="157"/>
      <c r="F86" s="158"/>
      <c r="G86" s="156"/>
      <c r="H86" s="159"/>
      <c r="I86" s="159"/>
    </row>
    <row r="87" spans="1:24" x14ac:dyDescent="0.25">
      <c r="A87" s="289"/>
      <c r="B87" s="283"/>
      <c r="C87" s="254"/>
      <c r="D87" s="266"/>
      <c r="E87" s="267"/>
      <c r="F87" s="268"/>
      <c r="G87" s="269"/>
      <c r="H87" s="270"/>
      <c r="I87" s="270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57"/>
    </row>
    <row r="88" spans="1:24" x14ac:dyDescent="0.25">
      <c r="A88" s="289"/>
      <c r="B88" s="283"/>
      <c r="C88" s="112"/>
      <c r="D88" s="155"/>
      <c r="E88" s="157"/>
      <c r="F88" s="158"/>
      <c r="G88" s="156"/>
      <c r="H88" s="159"/>
      <c r="I88" s="159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26"/>
    </row>
    <row r="89" spans="1:24" x14ac:dyDescent="0.25">
      <c r="A89" s="289"/>
      <c r="B89" s="283"/>
      <c r="C89" s="112"/>
      <c r="D89" s="155"/>
      <c r="E89" s="157"/>
      <c r="F89" s="158"/>
      <c r="G89" s="156"/>
      <c r="H89" s="159"/>
      <c r="I89" s="639" t="s">
        <v>42</v>
      </c>
      <c r="J89" s="640"/>
      <c r="K89" s="640"/>
      <c r="L89" s="641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26"/>
    </row>
    <row r="90" spans="1:24" x14ac:dyDescent="0.25">
      <c r="A90" s="289"/>
      <c r="B90" s="283"/>
      <c r="C90" s="112"/>
      <c r="D90" s="155"/>
      <c r="E90" s="157"/>
      <c r="F90" s="158"/>
      <c r="G90" s="156"/>
      <c r="H90" s="159"/>
      <c r="I90" s="642"/>
      <c r="J90" s="643"/>
      <c r="K90" s="643"/>
      <c r="L90" s="644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26"/>
    </row>
    <row r="91" spans="1:24" x14ac:dyDescent="0.25">
      <c r="A91" s="289"/>
      <c r="B91" s="283"/>
      <c r="C91" s="112"/>
      <c r="D91" s="706" t="s">
        <v>40</v>
      </c>
      <c r="E91" s="706"/>
      <c r="F91" s="706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26"/>
    </row>
    <row r="92" spans="1:24" x14ac:dyDescent="0.25">
      <c r="A92" s="289"/>
      <c r="B92" s="283"/>
      <c r="C92" s="112"/>
      <c r="D92" s="173"/>
      <c r="E92" s="174" t="s">
        <v>0</v>
      </c>
      <c r="F92" s="174" t="s">
        <v>1</v>
      </c>
      <c r="G92" s="175" t="s">
        <v>2</v>
      </c>
      <c r="H92" s="35"/>
      <c r="I92" s="181" t="s">
        <v>83</v>
      </c>
      <c r="J92" s="277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26"/>
    </row>
    <row r="93" spans="1:24" x14ac:dyDescent="0.25">
      <c r="A93" s="286">
        <f>E93+F93+G93</f>
        <v>63</v>
      </c>
      <c r="B93" s="283"/>
      <c r="C93" s="112"/>
      <c r="D93" s="410" t="s">
        <v>59</v>
      </c>
      <c r="E93" s="390">
        <v>62</v>
      </c>
      <c r="F93" s="391">
        <v>1</v>
      </c>
      <c r="G93" s="392">
        <f>QM_2013!E86</f>
        <v>0</v>
      </c>
      <c r="H93" s="35"/>
      <c r="I93" s="181" t="s">
        <v>84</v>
      </c>
      <c r="J93" s="278"/>
      <c r="K93" s="187"/>
      <c r="L93" s="187"/>
      <c r="M93" s="187"/>
      <c r="N93" s="187"/>
      <c r="O93" s="35"/>
      <c r="P93" s="35"/>
      <c r="Q93" s="35"/>
      <c r="R93" s="35"/>
      <c r="S93" s="35"/>
      <c r="T93" s="35"/>
      <c r="U93" s="35"/>
      <c r="V93" s="35"/>
      <c r="W93" s="35"/>
      <c r="X93" s="26"/>
    </row>
    <row r="94" spans="1:24" x14ac:dyDescent="0.25">
      <c r="A94" s="286">
        <f>E94+F94+G94</f>
        <v>63</v>
      </c>
      <c r="B94" s="283"/>
      <c r="C94" s="112"/>
      <c r="D94" s="410" t="s">
        <v>61</v>
      </c>
      <c r="E94" s="390">
        <v>60</v>
      </c>
      <c r="F94" s="391">
        <v>1</v>
      </c>
      <c r="G94" s="392">
        <f>QM_2013!E87</f>
        <v>2</v>
      </c>
      <c r="H94" s="35"/>
      <c r="I94" s="35"/>
      <c r="J94" s="35"/>
      <c r="K94" s="35"/>
      <c r="L94" s="228"/>
      <c r="M94" s="186"/>
      <c r="N94" s="187"/>
      <c r="O94" s="35"/>
      <c r="P94" s="35"/>
      <c r="Q94" s="35"/>
      <c r="R94" s="35"/>
      <c r="S94" s="35"/>
      <c r="T94" s="35"/>
      <c r="U94" s="35"/>
      <c r="V94" s="35"/>
      <c r="W94" s="35"/>
      <c r="X94" s="26"/>
    </row>
    <row r="95" spans="1:24" x14ac:dyDescent="0.25">
      <c r="A95" s="289"/>
      <c r="B95" s="283"/>
      <c r="C95" s="112"/>
      <c r="D95" s="35"/>
      <c r="E95" s="35"/>
      <c r="F95" s="35"/>
      <c r="G95" s="35"/>
      <c r="H95" s="35"/>
      <c r="I95" s="35"/>
      <c r="J95" s="35"/>
      <c r="K95" s="35"/>
      <c r="L95" s="24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26"/>
    </row>
    <row r="96" spans="1:24" ht="15.75" customHeight="1" thickBot="1" x14ac:dyDescent="0.3">
      <c r="A96" s="289"/>
      <c r="B96" s="283"/>
      <c r="C96" s="112"/>
      <c r="D96" s="35"/>
      <c r="E96" s="229" t="s">
        <v>0</v>
      </c>
      <c r="F96" s="229" t="s">
        <v>1</v>
      </c>
      <c r="G96" s="230" t="s">
        <v>2</v>
      </c>
      <c r="H96" s="35"/>
      <c r="I96" s="35"/>
      <c r="J96" s="35"/>
      <c r="K96" s="35"/>
      <c r="L96" s="24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26"/>
    </row>
    <row r="97" spans="1:24" ht="16.5" thickTop="1" thickBot="1" x14ac:dyDescent="0.3">
      <c r="A97" s="289"/>
      <c r="B97" s="283"/>
      <c r="C97" s="112"/>
      <c r="D97" s="205" t="s">
        <v>94</v>
      </c>
      <c r="E97" s="206">
        <f>SUM(E93:E94)</f>
        <v>122</v>
      </c>
      <c r="F97" s="207">
        <f>SUM(F93:F94)</f>
        <v>2</v>
      </c>
      <c r="G97" s="205">
        <f>SUM(G93:G94)</f>
        <v>2</v>
      </c>
      <c r="H97" s="35"/>
      <c r="I97" s="35"/>
      <c r="J97" s="35"/>
      <c r="K97" s="35"/>
      <c r="L97" s="228"/>
      <c r="M97" s="186"/>
      <c r="N97" s="187"/>
      <c r="O97" s="35"/>
      <c r="P97" s="35"/>
      <c r="Q97" s="35"/>
      <c r="R97" s="35"/>
      <c r="S97" s="35"/>
      <c r="T97" s="35"/>
      <c r="U97" s="35"/>
      <c r="V97" s="35"/>
      <c r="W97" s="35"/>
      <c r="X97" s="26"/>
    </row>
    <row r="98" spans="1:24" ht="15.75" thickTop="1" x14ac:dyDescent="0.25">
      <c r="A98" s="289"/>
      <c r="B98" s="283"/>
      <c r="C98" s="112"/>
      <c r="D98" s="35"/>
      <c r="E98" s="35"/>
      <c r="F98" s="35"/>
      <c r="G98" s="35"/>
      <c r="H98" s="17"/>
      <c r="I98" s="17"/>
      <c r="J98" s="17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26"/>
    </row>
    <row r="99" spans="1:24" ht="38.25" x14ac:dyDescent="0.25">
      <c r="A99" s="289"/>
      <c r="B99" s="283"/>
      <c r="C99" s="112"/>
      <c r="D99" s="415" t="s">
        <v>60</v>
      </c>
      <c r="E99" s="169" t="s">
        <v>81</v>
      </c>
      <c r="F99" s="169" t="s">
        <v>73</v>
      </c>
      <c r="G99" s="200" t="s">
        <v>74</v>
      </c>
      <c r="H99" s="178" t="s">
        <v>75</v>
      </c>
      <c r="I99" s="178" t="s">
        <v>70</v>
      </c>
      <c r="J99" s="178" t="s">
        <v>76</v>
      </c>
      <c r="K99" s="169" t="s">
        <v>77</v>
      </c>
      <c r="L99" s="200" t="s">
        <v>78</v>
      </c>
      <c r="M99" s="169" t="s">
        <v>79</v>
      </c>
      <c r="N99" s="169" t="s">
        <v>82</v>
      </c>
      <c r="O99" s="35"/>
      <c r="P99" s="35"/>
      <c r="Q99" s="35"/>
      <c r="R99" s="35"/>
      <c r="S99" s="35"/>
      <c r="T99" s="35"/>
      <c r="U99" s="35"/>
      <c r="V99" s="35"/>
      <c r="W99" s="35"/>
      <c r="X99" s="26"/>
    </row>
    <row r="100" spans="1:24" x14ac:dyDescent="0.25">
      <c r="A100" s="286">
        <f>E100+F100+G100+H100+I100+J100+K100+L100+M100+N100</f>
        <v>63</v>
      </c>
      <c r="B100" s="283"/>
      <c r="C100" s="112"/>
      <c r="D100" s="179" t="s">
        <v>80</v>
      </c>
      <c r="E100" s="393">
        <f>QM_2013!C91</f>
        <v>0</v>
      </c>
      <c r="F100" s="393">
        <f>QM_2013!D91</f>
        <v>0</v>
      </c>
      <c r="G100" s="393">
        <f>QM_2013!E91</f>
        <v>0</v>
      </c>
      <c r="H100" s="393">
        <f>QM_2013!F91</f>
        <v>0</v>
      </c>
      <c r="I100" s="393">
        <f>QM_2013!G91</f>
        <v>0</v>
      </c>
      <c r="J100" s="393">
        <f>QM_2013!H91</f>
        <v>0</v>
      </c>
      <c r="K100" s="393">
        <v>2</v>
      </c>
      <c r="L100" s="393">
        <v>10</v>
      </c>
      <c r="M100" s="393">
        <f>QM_2013!K91</f>
        <v>40</v>
      </c>
      <c r="N100" s="393">
        <v>11</v>
      </c>
      <c r="O100" s="35"/>
      <c r="P100" s="35"/>
      <c r="Q100" s="35"/>
      <c r="R100" s="35"/>
      <c r="S100" s="35"/>
      <c r="T100" s="35"/>
      <c r="U100" s="35"/>
      <c r="V100" s="35"/>
      <c r="W100" s="35"/>
      <c r="X100" s="26"/>
    </row>
    <row r="101" spans="1:24" x14ac:dyDescent="0.25">
      <c r="A101" s="289"/>
      <c r="B101" s="283"/>
      <c r="C101" s="112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26"/>
    </row>
    <row r="102" spans="1:24" ht="24.75" customHeight="1" thickBot="1" x14ac:dyDescent="0.3">
      <c r="A102" s="289"/>
      <c r="B102" s="283"/>
      <c r="C102" s="112"/>
      <c r="D102" s="35"/>
      <c r="E102" s="231" t="s">
        <v>81</v>
      </c>
      <c r="F102" s="231" t="s">
        <v>73</v>
      </c>
      <c r="G102" s="232" t="s">
        <v>74</v>
      </c>
      <c r="H102" s="231" t="s">
        <v>75</v>
      </c>
      <c r="I102" s="231" t="s">
        <v>70</v>
      </c>
      <c r="J102" s="231" t="s">
        <v>76</v>
      </c>
      <c r="K102" s="231" t="s">
        <v>77</v>
      </c>
      <c r="L102" s="232" t="s">
        <v>78</v>
      </c>
      <c r="M102" s="231" t="s">
        <v>79</v>
      </c>
      <c r="N102" s="231" t="s">
        <v>82</v>
      </c>
      <c r="O102" s="35"/>
      <c r="P102" s="35"/>
      <c r="Q102" s="35"/>
      <c r="R102" s="35"/>
      <c r="S102" s="35"/>
      <c r="T102" s="35"/>
      <c r="U102" s="35"/>
      <c r="V102" s="35"/>
      <c r="W102" s="35"/>
      <c r="X102" s="26"/>
    </row>
    <row r="103" spans="1:24" ht="16.5" thickTop="1" thickBot="1" x14ac:dyDescent="0.3">
      <c r="A103" s="289"/>
      <c r="B103" s="283"/>
      <c r="C103" s="112"/>
      <c r="D103" s="205" t="s">
        <v>94</v>
      </c>
      <c r="E103" s="213">
        <f t="shared" ref="E103:N103" si="2">E100</f>
        <v>0</v>
      </c>
      <c r="F103" s="213">
        <f t="shared" si="2"/>
        <v>0</v>
      </c>
      <c r="G103" s="213">
        <f t="shared" si="2"/>
        <v>0</v>
      </c>
      <c r="H103" s="213">
        <f t="shared" si="2"/>
        <v>0</v>
      </c>
      <c r="I103" s="213">
        <f t="shared" si="2"/>
        <v>0</v>
      </c>
      <c r="J103" s="213">
        <f t="shared" si="2"/>
        <v>0</v>
      </c>
      <c r="K103" s="213">
        <f t="shared" si="2"/>
        <v>2</v>
      </c>
      <c r="L103" s="213">
        <f>L100</f>
        <v>10</v>
      </c>
      <c r="M103" s="213">
        <f t="shared" si="2"/>
        <v>40</v>
      </c>
      <c r="N103" s="213">
        <f t="shared" si="2"/>
        <v>11</v>
      </c>
      <c r="O103" s="35"/>
      <c r="P103" s="35"/>
      <c r="Q103" s="35"/>
      <c r="R103" s="35"/>
      <c r="S103" s="35"/>
      <c r="T103" s="35"/>
      <c r="U103" s="35"/>
      <c r="V103" s="35"/>
      <c r="W103" s="35"/>
      <c r="X103" s="26"/>
    </row>
    <row r="104" spans="1:24" ht="15.75" thickTop="1" x14ac:dyDescent="0.25">
      <c r="A104" s="289"/>
      <c r="B104" s="283"/>
      <c r="C104" s="112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26"/>
    </row>
    <row r="105" spans="1:24" x14ac:dyDescent="0.25">
      <c r="A105" s="289"/>
      <c r="B105" s="283"/>
      <c r="C105" s="112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26"/>
    </row>
    <row r="106" spans="1:24" ht="15.75" thickBot="1" x14ac:dyDescent="0.3">
      <c r="A106" s="289"/>
      <c r="B106" s="283"/>
      <c r="C106" s="114"/>
      <c r="D106" s="11"/>
      <c r="E106" s="11"/>
      <c r="F106" s="11"/>
      <c r="G106" s="11"/>
      <c r="H106" s="261"/>
      <c r="I106" s="279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5"/>
    </row>
    <row r="107" spans="1:24" ht="15.75" thickBot="1" x14ac:dyDescent="0.3">
      <c r="A107" s="284"/>
      <c r="B107" s="281"/>
      <c r="E107" s="11"/>
      <c r="H107" s="155"/>
      <c r="I107" s="154"/>
    </row>
    <row r="108" spans="1:24" x14ac:dyDescent="0.25">
      <c r="A108" s="284"/>
      <c r="B108" s="281"/>
      <c r="C108" s="254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275"/>
      <c r="P108" s="275"/>
      <c r="Q108" s="275"/>
      <c r="R108" s="275"/>
      <c r="S108" s="111"/>
      <c r="T108" s="111"/>
      <c r="U108" s="111"/>
      <c r="V108" s="257"/>
    </row>
    <row r="109" spans="1:24" x14ac:dyDescent="0.25">
      <c r="A109" s="284"/>
      <c r="B109" s="281"/>
      <c r="C109" s="112"/>
      <c r="D109" s="707" t="s">
        <v>41</v>
      </c>
      <c r="E109" s="708"/>
      <c r="F109" s="709"/>
      <c r="G109" s="24"/>
      <c r="H109" s="24"/>
      <c r="I109" s="35"/>
      <c r="J109" s="35"/>
      <c r="K109" s="645" t="s">
        <v>43</v>
      </c>
      <c r="L109" s="646"/>
      <c r="M109" s="646"/>
      <c r="N109" s="647"/>
      <c r="O109" s="24"/>
      <c r="P109" s="675"/>
      <c r="Q109" s="675"/>
      <c r="R109" s="675"/>
      <c r="S109" s="35"/>
      <c r="T109" s="35"/>
      <c r="U109" s="35"/>
      <c r="V109" s="26"/>
    </row>
    <row r="110" spans="1:24" x14ac:dyDescent="0.25">
      <c r="A110" s="284"/>
      <c r="B110" s="281"/>
      <c r="C110" s="112"/>
      <c r="D110" s="32" t="s">
        <v>14</v>
      </c>
      <c r="E110" s="91" t="s">
        <v>1</v>
      </c>
      <c r="F110" s="91" t="s">
        <v>0</v>
      </c>
      <c r="G110" s="247" t="s">
        <v>2</v>
      </c>
      <c r="H110" s="155"/>
      <c r="I110" s="35"/>
      <c r="J110" s="35"/>
      <c r="K110" s="648"/>
      <c r="L110" s="649"/>
      <c r="M110" s="649"/>
      <c r="N110" s="650"/>
      <c r="O110" s="24"/>
      <c r="P110" s="152"/>
      <c r="Q110" s="153"/>
      <c r="R110" s="153"/>
      <c r="S110" s="35"/>
      <c r="T110" s="35"/>
      <c r="U110" s="35"/>
      <c r="V110" s="26"/>
    </row>
    <row r="111" spans="1:24" x14ac:dyDescent="0.25">
      <c r="A111" s="294">
        <f>E111+F111+G111</f>
        <v>63</v>
      </c>
      <c r="B111" s="281"/>
      <c r="C111" s="112"/>
      <c r="D111" s="416" t="s">
        <v>11</v>
      </c>
      <c r="E111" s="164">
        <f>QM_2013!C96</f>
        <v>0</v>
      </c>
      <c r="F111" s="223">
        <v>63</v>
      </c>
      <c r="G111" s="248">
        <f>QM_2013!E96</f>
        <v>0</v>
      </c>
      <c r="H111" s="155"/>
      <c r="I111" s="35"/>
      <c r="J111" s="35"/>
      <c r="K111" s="35"/>
      <c r="L111" s="35"/>
      <c r="M111" s="35"/>
      <c r="N111" s="35"/>
      <c r="O111" s="24"/>
      <c r="P111" s="152"/>
      <c r="Q111" s="157"/>
      <c r="R111" s="156"/>
      <c r="S111" s="35"/>
      <c r="T111" s="35"/>
      <c r="U111" s="35"/>
      <c r="V111" s="26"/>
    </row>
    <row r="112" spans="1:24" x14ac:dyDescent="0.25">
      <c r="A112" s="284"/>
      <c r="B112" s="281"/>
      <c r="C112" s="112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26"/>
    </row>
    <row r="113" spans="1:22" ht="15.75" thickBot="1" x14ac:dyDescent="0.3">
      <c r="A113" s="284"/>
      <c r="B113" s="281"/>
      <c r="C113" s="112"/>
      <c r="D113" s="35"/>
      <c r="E113" s="249" t="s">
        <v>1</v>
      </c>
      <c r="F113" s="250" t="s">
        <v>0</v>
      </c>
      <c r="G113" s="251" t="s">
        <v>2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26"/>
    </row>
    <row r="114" spans="1:22" ht="16.5" thickTop="1" thickBot="1" x14ac:dyDescent="0.3">
      <c r="A114" s="284"/>
      <c r="B114" s="281"/>
      <c r="C114" s="112"/>
      <c r="D114" s="211" t="s">
        <v>94</v>
      </c>
      <c r="E114" s="212">
        <f>E111</f>
        <v>0</v>
      </c>
      <c r="F114" s="252">
        <f>QM_2013!D96</f>
        <v>52</v>
      </c>
      <c r="G114" s="213">
        <f>G111</f>
        <v>0</v>
      </c>
      <c r="H114" s="24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26"/>
    </row>
    <row r="115" spans="1:22" ht="15.75" thickTop="1" x14ac:dyDescent="0.25">
      <c r="A115" s="284"/>
      <c r="B115" s="281"/>
      <c r="C115" s="112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26"/>
    </row>
    <row r="116" spans="1:22" x14ac:dyDescent="0.25">
      <c r="A116" s="284"/>
      <c r="B116" s="281"/>
      <c r="C116" s="112"/>
      <c r="D116" s="35"/>
      <c r="E116" s="202" t="s">
        <v>7</v>
      </c>
      <c r="F116" s="202" t="s">
        <v>12</v>
      </c>
      <c r="G116" s="202" t="s">
        <v>13</v>
      </c>
      <c r="H116" s="202" t="s">
        <v>10</v>
      </c>
      <c r="I116" s="166" t="s">
        <v>2</v>
      </c>
      <c r="J116" s="35"/>
      <c r="K116" s="35"/>
      <c r="L116" s="35"/>
      <c r="M116" s="35"/>
      <c r="N116" s="35"/>
      <c r="O116" s="24"/>
      <c r="P116" s="153"/>
      <c r="Q116" s="153"/>
      <c r="R116" s="153"/>
      <c r="S116" s="35"/>
      <c r="T116" s="35"/>
      <c r="U116" s="35"/>
      <c r="V116" s="26"/>
    </row>
    <row r="117" spans="1:22" x14ac:dyDescent="0.25">
      <c r="A117" s="294">
        <f>E117+F117+G117+H117+I117</f>
        <v>63</v>
      </c>
      <c r="B117" s="281"/>
      <c r="C117" s="112"/>
      <c r="D117" s="417" t="s">
        <v>71</v>
      </c>
      <c r="E117" s="163">
        <f>QM_2013!C98</f>
        <v>0</v>
      </c>
      <c r="F117" s="404">
        <f>QM_2013!D98</f>
        <v>0</v>
      </c>
      <c r="G117" s="404">
        <v>4</v>
      </c>
      <c r="H117" s="403">
        <v>59</v>
      </c>
      <c r="I117" s="163">
        <f>QM_2013!G98</f>
        <v>0</v>
      </c>
      <c r="J117" s="35"/>
      <c r="K117" s="35"/>
      <c r="L117" s="35"/>
      <c r="M117" s="35"/>
      <c r="N117" s="35"/>
      <c r="O117" s="24"/>
      <c r="P117" s="152"/>
      <c r="Q117" s="158"/>
      <c r="R117" s="158"/>
      <c r="S117" s="35"/>
      <c r="T117" s="35"/>
      <c r="U117" s="35"/>
      <c r="V117" s="26"/>
    </row>
    <row r="118" spans="1:22" x14ac:dyDescent="0.25">
      <c r="A118" s="294">
        <f>E118+F118+G118+H118+I118</f>
        <v>63</v>
      </c>
      <c r="B118" s="281"/>
      <c r="C118" s="112"/>
      <c r="D118" s="417" t="s">
        <v>72</v>
      </c>
      <c r="E118" s="164">
        <v>0</v>
      </c>
      <c r="F118" s="225">
        <v>8</v>
      </c>
      <c r="G118" s="225">
        <v>4</v>
      </c>
      <c r="H118" s="223">
        <v>44</v>
      </c>
      <c r="I118" s="224">
        <v>7</v>
      </c>
      <c r="J118" s="35"/>
      <c r="K118" s="35"/>
      <c r="L118" s="35"/>
      <c r="M118" s="35"/>
      <c r="N118" s="35"/>
      <c r="O118" s="24"/>
      <c r="P118" s="152"/>
      <c r="Q118" s="158"/>
      <c r="R118" s="158"/>
      <c r="S118" s="35"/>
      <c r="T118" s="35"/>
      <c r="U118" s="35"/>
      <c r="V118" s="26"/>
    </row>
    <row r="119" spans="1:22" x14ac:dyDescent="0.25">
      <c r="A119" s="284"/>
      <c r="B119" s="281"/>
      <c r="C119" s="112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26"/>
    </row>
    <row r="120" spans="1:22" ht="15.75" thickBot="1" x14ac:dyDescent="0.3">
      <c r="A120" s="284"/>
      <c r="B120" s="281"/>
      <c r="C120" s="112"/>
      <c r="D120" s="35"/>
      <c r="E120" s="249" t="s">
        <v>7</v>
      </c>
      <c r="F120" s="233" t="s">
        <v>12</v>
      </c>
      <c r="G120" s="233" t="s">
        <v>13</v>
      </c>
      <c r="H120" s="233" t="s">
        <v>10</v>
      </c>
      <c r="I120" s="233" t="s">
        <v>2</v>
      </c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26"/>
    </row>
    <row r="121" spans="1:22" ht="16.5" thickTop="1" thickBot="1" x14ac:dyDescent="0.3">
      <c r="A121" s="284"/>
      <c r="B121" s="281"/>
      <c r="C121" s="276"/>
      <c r="D121" s="272" t="s">
        <v>94</v>
      </c>
      <c r="E121" s="273">
        <f>SUM(E117:E118)</f>
        <v>0</v>
      </c>
      <c r="F121" s="204">
        <f>SUM(F117:F118)</f>
        <v>8</v>
      </c>
      <c r="G121" s="209">
        <f>SUM(G117:G118)</f>
        <v>8</v>
      </c>
      <c r="H121" s="206">
        <f>SUM(H117:H118)</f>
        <v>103</v>
      </c>
      <c r="I121" s="205">
        <f>SUM(I117:I118)</f>
        <v>7</v>
      </c>
      <c r="J121" s="35"/>
      <c r="K121" s="35"/>
      <c r="L121" s="35"/>
      <c r="M121" s="35"/>
      <c r="N121" s="35"/>
      <c r="O121" s="24"/>
      <c r="P121" s="152"/>
      <c r="Q121" s="158"/>
      <c r="R121" s="158"/>
      <c r="S121" s="35"/>
      <c r="T121" s="35"/>
      <c r="U121" s="35"/>
      <c r="V121" s="26"/>
    </row>
    <row r="122" spans="1:22" ht="15.75" thickTop="1" x14ac:dyDescent="0.25">
      <c r="A122" s="284"/>
      <c r="B122" s="281"/>
      <c r="C122" s="112"/>
      <c r="D122" s="35"/>
      <c r="E122" s="274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26"/>
    </row>
    <row r="123" spans="1:22" ht="15.75" thickBot="1" x14ac:dyDescent="0.3">
      <c r="A123" s="284"/>
      <c r="B123" s="281"/>
      <c r="C123" s="114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5"/>
    </row>
    <row r="127" spans="1:22" ht="15.75" thickBot="1" x14ac:dyDescent="0.3"/>
    <row r="128" spans="1:22" x14ac:dyDescent="0.25">
      <c r="D128" s="730" t="s">
        <v>65</v>
      </c>
      <c r="E128" s="731"/>
      <c r="F128" s="732"/>
      <c r="G128" s="118"/>
      <c r="H128" s="111"/>
      <c r="I128" s="108" t="s">
        <v>62</v>
      </c>
    </row>
    <row r="129" spans="4:18" x14ac:dyDescent="0.25">
      <c r="D129" s="150"/>
      <c r="E129" s="400"/>
      <c r="F129" s="400"/>
      <c r="G129" s="35"/>
      <c r="H129" s="35"/>
      <c r="I129" s="148" t="s">
        <v>63</v>
      </c>
    </row>
    <row r="130" spans="4:18" x14ac:dyDescent="0.25">
      <c r="D130" s="112"/>
      <c r="E130" s="35"/>
      <c r="F130" s="35"/>
      <c r="G130" s="35"/>
      <c r="H130" s="35"/>
      <c r="I130" s="109" t="s">
        <v>68</v>
      </c>
    </row>
    <row r="131" spans="4:18" x14ac:dyDescent="0.25">
      <c r="D131" s="714" t="s">
        <v>33</v>
      </c>
      <c r="E131" s="652"/>
      <c r="F131" s="652"/>
      <c r="G131" s="653"/>
      <c r="H131" s="53"/>
      <c r="I131" s="109" t="s">
        <v>46</v>
      </c>
    </row>
    <row r="132" spans="4:18" ht="15.75" thickBot="1" x14ac:dyDescent="0.3">
      <c r="D132" s="715"/>
      <c r="E132" s="716"/>
      <c r="F132" s="716"/>
      <c r="G132" s="717"/>
      <c r="H132" s="119"/>
      <c r="I132" s="149" t="s">
        <v>47</v>
      </c>
    </row>
    <row r="133" spans="4:18" ht="15.75" thickBot="1" x14ac:dyDescent="0.3"/>
    <row r="134" spans="4:18" x14ac:dyDescent="0.25">
      <c r="D134" s="718" t="s">
        <v>64</v>
      </c>
      <c r="E134" s="719"/>
      <c r="F134" s="720"/>
      <c r="G134" s="111"/>
      <c r="H134" s="116"/>
      <c r="I134" s="106" t="s">
        <v>62</v>
      </c>
    </row>
    <row r="135" spans="4:18" x14ac:dyDescent="0.25">
      <c r="D135" s="112"/>
      <c r="E135" s="35"/>
      <c r="F135" s="35"/>
      <c r="G135" s="35"/>
      <c r="H135" s="34"/>
      <c r="I135" s="110" t="s">
        <v>50</v>
      </c>
    </row>
    <row r="136" spans="4:18" x14ac:dyDescent="0.25">
      <c r="D136" s="112"/>
      <c r="E136" s="35"/>
      <c r="F136" s="35"/>
      <c r="G136" s="35"/>
      <c r="H136" s="34"/>
      <c r="I136" s="110" t="s">
        <v>52</v>
      </c>
    </row>
    <row r="137" spans="4:18" x14ac:dyDescent="0.25">
      <c r="D137" s="112"/>
      <c r="E137" s="35"/>
      <c r="F137" s="35"/>
      <c r="G137" s="35"/>
      <c r="H137" s="34"/>
      <c r="I137" s="113" t="s">
        <v>53</v>
      </c>
      <c r="M137" s="675"/>
      <c r="N137" s="675"/>
      <c r="O137" s="675"/>
      <c r="P137" s="675"/>
      <c r="Q137" s="24"/>
      <c r="R137" s="35"/>
    </row>
    <row r="138" spans="4:18" ht="15.75" thickBot="1" x14ac:dyDescent="0.3">
      <c r="D138" s="114"/>
      <c r="E138" s="11"/>
      <c r="F138" s="11"/>
      <c r="G138" s="11"/>
      <c r="H138" s="117"/>
      <c r="I138" s="105" t="s">
        <v>54</v>
      </c>
      <c r="J138" s="35"/>
      <c r="M138" s="152"/>
      <c r="N138" s="153"/>
      <c r="O138" s="153"/>
      <c r="P138" s="153"/>
      <c r="Q138" s="154"/>
    </row>
    <row r="139" spans="4:18" ht="15.75" thickBot="1" x14ac:dyDescent="0.3">
      <c r="M139" s="155"/>
      <c r="N139" s="157"/>
      <c r="O139" s="158"/>
      <c r="P139" s="156"/>
      <c r="Q139" s="159"/>
    </row>
    <row r="140" spans="4:18" x14ac:dyDescent="0.25">
      <c r="D140" s="721" t="s">
        <v>37</v>
      </c>
      <c r="E140" s="722"/>
      <c r="F140" s="722"/>
      <c r="G140" s="722"/>
      <c r="H140" s="118"/>
      <c r="I140" s="107" t="s">
        <v>62</v>
      </c>
      <c r="M140" s="155"/>
      <c r="N140" s="157"/>
      <c r="O140" s="158"/>
      <c r="P140" s="156"/>
      <c r="Q140" s="159"/>
    </row>
    <row r="141" spans="4:18" x14ac:dyDescent="0.25">
      <c r="D141" s="112"/>
      <c r="E141" s="35"/>
      <c r="F141" s="35"/>
      <c r="G141" s="35"/>
      <c r="H141" s="35"/>
      <c r="I141" s="55" t="s">
        <v>48</v>
      </c>
      <c r="M141" s="155"/>
      <c r="N141" s="157"/>
      <c r="O141" s="158"/>
      <c r="P141" s="156"/>
      <c r="Q141" s="159"/>
    </row>
    <row r="142" spans="4:18" x14ac:dyDescent="0.25">
      <c r="D142" s="723" t="s">
        <v>36</v>
      </c>
      <c r="E142" s="724"/>
      <c r="F142" s="724"/>
      <c r="G142" s="724"/>
      <c r="H142" s="53"/>
      <c r="I142" s="120" t="s">
        <v>49</v>
      </c>
      <c r="M142" s="155"/>
      <c r="N142" s="157"/>
      <c r="O142" s="158"/>
      <c r="P142" s="156"/>
      <c r="Q142" s="159"/>
    </row>
    <row r="143" spans="4:18" ht="15.75" thickBot="1" x14ac:dyDescent="0.3">
      <c r="D143" s="725"/>
      <c r="E143" s="726"/>
      <c r="F143" s="726"/>
      <c r="G143" s="726"/>
      <c r="H143" s="119"/>
      <c r="I143" s="121"/>
    </row>
    <row r="144" spans="4:18" ht="15.75" thickBot="1" x14ac:dyDescent="0.3"/>
    <row r="145" spans="3:18" x14ac:dyDescent="0.25">
      <c r="D145" s="727" t="s">
        <v>38</v>
      </c>
      <c r="E145" s="728"/>
      <c r="F145" s="729"/>
      <c r="G145" s="118"/>
      <c r="H145" s="116"/>
      <c r="I145" s="127" t="s">
        <v>62</v>
      </c>
    </row>
    <row r="146" spans="3:18" x14ac:dyDescent="0.25">
      <c r="D146" s="112"/>
      <c r="E146" s="35"/>
      <c r="F146" s="35"/>
      <c r="G146" s="35"/>
      <c r="H146" s="34"/>
      <c r="I146" s="123" t="s">
        <v>51</v>
      </c>
    </row>
    <row r="147" spans="3:18" x14ac:dyDescent="0.25">
      <c r="D147" s="710" t="s">
        <v>34</v>
      </c>
      <c r="E147" s="711"/>
      <c r="F147" s="711"/>
      <c r="G147" s="711"/>
      <c r="H147" s="125"/>
      <c r="I147" s="124"/>
    </row>
    <row r="148" spans="3:18" ht="15.75" thickBot="1" x14ac:dyDescent="0.3">
      <c r="D148" s="712"/>
      <c r="E148" s="713"/>
      <c r="F148" s="713"/>
      <c r="G148" s="713"/>
      <c r="H148" s="119"/>
      <c r="I148" s="115"/>
    </row>
    <row r="149" spans="3:18" ht="15.75" thickBot="1" x14ac:dyDescent="0.3">
      <c r="O149" s="675"/>
      <c r="P149" s="675"/>
      <c r="Q149" s="675"/>
      <c r="R149" s="24"/>
    </row>
    <row r="150" spans="3:18" x14ac:dyDescent="0.25">
      <c r="D150" s="733" t="s">
        <v>39</v>
      </c>
      <c r="E150" s="734"/>
      <c r="F150" s="734"/>
      <c r="G150" s="735"/>
      <c r="H150" s="116"/>
      <c r="I150" s="126" t="s">
        <v>62</v>
      </c>
      <c r="O150" s="152"/>
      <c r="P150" s="153"/>
      <c r="Q150" s="153"/>
      <c r="R150" s="153"/>
    </row>
    <row r="151" spans="3:18" x14ac:dyDescent="0.25">
      <c r="D151" s="112"/>
      <c r="E151" s="35"/>
      <c r="F151" s="35"/>
      <c r="G151" s="35"/>
      <c r="H151" s="34"/>
      <c r="I151" s="131" t="s">
        <v>57</v>
      </c>
      <c r="O151" s="155"/>
      <c r="P151" s="157"/>
      <c r="Q151" s="158"/>
      <c r="R151" s="158"/>
    </row>
    <row r="152" spans="3:18" x14ac:dyDescent="0.25">
      <c r="D152" s="132"/>
      <c r="E152" s="133"/>
      <c r="F152" s="133"/>
      <c r="G152" s="133"/>
      <c r="H152" s="35"/>
      <c r="I152" s="128" t="s">
        <v>56</v>
      </c>
      <c r="O152" s="155"/>
      <c r="P152" s="170"/>
      <c r="Q152" s="170"/>
      <c r="R152" s="171"/>
    </row>
    <row r="153" spans="3:18" x14ac:dyDescent="0.25">
      <c r="D153" s="736" t="s">
        <v>35</v>
      </c>
      <c r="E153" s="737"/>
      <c r="F153" s="737"/>
      <c r="G153" s="737"/>
      <c r="H153" s="134"/>
      <c r="I153" s="129" t="s">
        <v>55</v>
      </c>
      <c r="O153" s="152"/>
      <c r="P153" s="156"/>
      <c r="Q153" s="156"/>
      <c r="R153" s="156"/>
    </row>
    <row r="154" spans="3:18" ht="15.75" thickBot="1" x14ac:dyDescent="0.3">
      <c r="D154" s="738"/>
      <c r="E154" s="739"/>
      <c r="F154" s="739"/>
      <c r="G154" s="739"/>
      <c r="H154" s="135"/>
      <c r="I154" s="130" t="s">
        <v>58</v>
      </c>
      <c r="L154" s="35"/>
      <c r="M154" s="152"/>
      <c r="N154" s="153"/>
      <c r="O154" s="153"/>
      <c r="P154" s="153"/>
      <c r="Q154" s="153"/>
      <c r="R154" s="177"/>
    </row>
    <row r="155" spans="3:18" ht="15.75" thickBot="1" x14ac:dyDescent="0.3">
      <c r="L155" s="153"/>
      <c r="M155" s="155"/>
      <c r="P155" s="158"/>
      <c r="Q155" s="156"/>
      <c r="R155" s="176"/>
    </row>
    <row r="156" spans="3:18" x14ac:dyDescent="0.25">
      <c r="C156" s="35"/>
      <c r="D156" s="697" t="s">
        <v>40</v>
      </c>
      <c r="E156" s="698"/>
      <c r="F156" s="699"/>
      <c r="G156" s="118"/>
      <c r="H156" s="116"/>
      <c r="I156" s="136" t="s">
        <v>62</v>
      </c>
      <c r="L156" s="158"/>
      <c r="M156" s="24"/>
      <c r="P156" s="153"/>
      <c r="Q156" s="153"/>
      <c r="R156" s="155"/>
    </row>
    <row r="157" spans="3:18" x14ac:dyDescent="0.25">
      <c r="C157" s="35"/>
      <c r="D157" s="112"/>
      <c r="E157" s="17"/>
      <c r="F157" s="17"/>
      <c r="G157" s="35"/>
      <c r="H157" s="34"/>
      <c r="I157" s="137" t="s">
        <v>59</v>
      </c>
      <c r="L157" s="35"/>
      <c r="M157" s="24"/>
      <c r="N157" s="24"/>
      <c r="O157" s="155"/>
      <c r="P157" s="157"/>
      <c r="Q157" s="156"/>
      <c r="R157" s="155"/>
    </row>
    <row r="158" spans="3:18" x14ac:dyDescent="0.25">
      <c r="C158" s="35"/>
      <c r="D158" s="700" t="s">
        <v>42</v>
      </c>
      <c r="E158" s="701"/>
      <c r="F158" s="701"/>
      <c r="G158" s="702"/>
      <c r="H158" s="134"/>
      <c r="I158" s="137" t="s">
        <v>60</v>
      </c>
      <c r="M158" s="155"/>
      <c r="N158" s="153"/>
      <c r="O158" s="153"/>
      <c r="P158" s="154"/>
      <c r="Q158" s="24"/>
      <c r="R158" s="24"/>
    </row>
    <row r="159" spans="3:18" ht="15.75" thickBot="1" x14ac:dyDescent="0.3">
      <c r="D159" s="703"/>
      <c r="E159" s="704"/>
      <c r="F159" s="704"/>
      <c r="G159" s="705"/>
      <c r="H159" s="135"/>
      <c r="I159" s="12" t="s">
        <v>61</v>
      </c>
      <c r="M159" s="155"/>
      <c r="N159" s="157"/>
      <c r="O159" s="156"/>
      <c r="P159" s="176"/>
      <c r="Q159" s="24"/>
      <c r="R159" s="24"/>
    </row>
    <row r="160" spans="3:18" ht="15.75" thickBot="1" x14ac:dyDescent="0.3">
      <c r="M160" s="24"/>
      <c r="N160" s="24"/>
      <c r="O160" s="24"/>
      <c r="P160" s="24"/>
      <c r="Q160" s="24"/>
      <c r="R160" s="24"/>
    </row>
    <row r="161" spans="4:18" x14ac:dyDescent="0.25">
      <c r="D161" s="740" t="s">
        <v>41</v>
      </c>
      <c r="E161" s="741"/>
      <c r="F161" s="741"/>
      <c r="G161" s="118"/>
      <c r="H161" s="111"/>
      <c r="I161" s="138" t="s">
        <v>62</v>
      </c>
      <c r="M161" s="24"/>
      <c r="N161" s="24"/>
      <c r="O161" s="24"/>
      <c r="P161" s="24"/>
      <c r="Q161" s="24"/>
      <c r="R161" s="24"/>
    </row>
    <row r="162" spans="4:18" x14ac:dyDescent="0.25">
      <c r="D162" s="112"/>
      <c r="E162" s="35"/>
      <c r="F162" s="122"/>
      <c r="G162" s="35"/>
      <c r="H162" s="35"/>
      <c r="I162" s="140" t="s">
        <v>23</v>
      </c>
      <c r="M162" s="24"/>
      <c r="N162" s="188"/>
      <c r="O162" s="188"/>
      <c r="P162" s="189"/>
      <c r="Q162" s="24"/>
      <c r="R162" s="24"/>
    </row>
    <row r="163" spans="4:18" x14ac:dyDescent="0.25">
      <c r="D163" s="693" t="s">
        <v>43</v>
      </c>
      <c r="E163" s="694"/>
      <c r="F163" s="694"/>
      <c r="G163" s="694"/>
      <c r="H163" s="134"/>
      <c r="I163" s="139" t="s">
        <v>24</v>
      </c>
      <c r="L163" s="24"/>
      <c r="M163" s="186"/>
      <c r="N163" s="184"/>
      <c r="O163" s="185"/>
      <c r="P163" s="186"/>
      <c r="Q163" s="24"/>
      <c r="R163" s="24"/>
    </row>
    <row r="164" spans="4:18" ht="15.75" thickBot="1" x14ac:dyDescent="0.3">
      <c r="D164" s="695"/>
      <c r="E164" s="696"/>
      <c r="F164" s="696"/>
      <c r="G164" s="696"/>
      <c r="H164" s="135"/>
      <c r="I164" s="15" t="s">
        <v>25</v>
      </c>
      <c r="L164" s="24"/>
      <c r="M164" s="186"/>
      <c r="N164" s="675"/>
      <c r="O164" s="675"/>
      <c r="P164" s="675"/>
      <c r="Q164" s="24"/>
      <c r="R164" s="35"/>
    </row>
    <row r="165" spans="4:18" x14ac:dyDescent="0.25">
      <c r="L165" s="153"/>
      <c r="M165" s="190"/>
      <c r="N165" s="153"/>
      <c r="O165" s="153"/>
      <c r="P165" s="153"/>
      <c r="Q165" s="154"/>
      <c r="R165" s="152"/>
    </row>
    <row r="166" spans="4:18" x14ac:dyDescent="0.25">
      <c r="L166" s="158"/>
      <c r="M166" s="190"/>
      <c r="N166" s="155"/>
      <c r="O166" s="156"/>
      <c r="P166" s="157"/>
      <c r="Q166" s="155"/>
      <c r="R166" s="155"/>
    </row>
    <row r="167" spans="4:18" x14ac:dyDescent="0.25">
      <c r="L167" s="24"/>
      <c r="M167" s="24"/>
      <c r="N167" s="155"/>
      <c r="O167" s="156"/>
      <c r="P167" s="157"/>
      <c r="Q167" s="155"/>
      <c r="R167" s="155"/>
    </row>
    <row r="168" spans="4:18" x14ac:dyDescent="0.25">
      <c r="L168" s="24"/>
      <c r="M168" s="24"/>
      <c r="N168" s="155"/>
      <c r="O168" s="156"/>
      <c r="P168" s="157"/>
      <c r="Q168" s="158"/>
    </row>
    <row r="169" spans="4:18" x14ac:dyDescent="0.25">
      <c r="L169" s="24"/>
      <c r="M169" s="24"/>
      <c r="N169" s="201"/>
      <c r="O169" s="226"/>
      <c r="P169" s="227"/>
      <c r="Q169" s="159"/>
    </row>
    <row r="170" spans="4:18" x14ac:dyDescent="0.25">
      <c r="M170" s="13"/>
      <c r="N170" s="13"/>
      <c r="O170" s="13"/>
    </row>
    <row r="171" spans="4:18" x14ac:dyDescent="0.25">
      <c r="M171" s="13"/>
      <c r="N171" s="192"/>
      <c r="O171" s="158"/>
    </row>
    <row r="172" spans="4:18" x14ac:dyDescent="0.25">
      <c r="M172" s="13"/>
      <c r="N172" s="192"/>
      <c r="O172" s="152"/>
    </row>
    <row r="173" spans="4:18" x14ac:dyDescent="0.25">
      <c r="M173" s="13"/>
      <c r="N173" s="13"/>
      <c r="O173" s="13"/>
    </row>
  </sheetData>
  <sheetProtection password="EC0B" sheet="1" objects="1" scenarios="1"/>
  <mergeCells count="36">
    <mergeCell ref="D158:G159"/>
    <mergeCell ref="D161:F161"/>
    <mergeCell ref="D163:G164"/>
    <mergeCell ref="N164:P164"/>
    <mergeCell ref="X6:AA8"/>
    <mergeCell ref="D145:F145"/>
    <mergeCell ref="D147:G148"/>
    <mergeCell ref="O149:Q149"/>
    <mergeCell ref="D150:G150"/>
    <mergeCell ref="D153:G154"/>
    <mergeCell ref="D156:F156"/>
    <mergeCell ref="D128:F128"/>
    <mergeCell ref="D131:G132"/>
    <mergeCell ref="D134:F134"/>
    <mergeCell ref="M137:P137"/>
    <mergeCell ref="D140:G140"/>
    <mergeCell ref="D142:G143"/>
    <mergeCell ref="D84:G84"/>
    <mergeCell ref="I89:L90"/>
    <mergeCell ref="D91:F91"/>
    <mergeCell ref="D109:F109"/>
    <mergeCell ref="K109:N110"/>
    <mergeCell ref="P109:R109"/>
    <mergeCell ref="D40:G40"/>
    <mergeCell ref="K40:N41"/>
    <mergeCell ref="D57:F57"/>
    <mergeCell ref="K57:N58"/>
    <mergeCell ref="D72:G72"/>
    <mergeCell ref="K72:N75"/>
    <mergeCell ref="E3:H3"/>
    <mergeCell ref="D7:F7"/>
    <mergeCell ref="K7:N8"/>
    <mergeCell ref="P7:R7"/>
    <mergeCell ref="D23:F23"/>
    <mergeCell ref="K23:N24"/>
    <mergeCell ref="H8:H1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AA164"/>
  <sheetViews>
    <sheetView zoomScale="75" zoomScaleNormal="75" workbookViewId="0">
      <selection activeCell="X6" sqref="X6:AA8"/>
    </sheetView>
  </sheetViews>
  <sheetFormatPr baseColWidth="10" defaultRowHeight="15" x14ac:dyDescent="0.25"/>
  <sheetData>
    <row r="1" spans="1:27" x14ac:dyDescent="0.25">
      <c r="A1" s="287"/>
    </row>
    <row r="2" spans="1:27" x14ac:dyDescent="0.25">
      <c r="A2" s="287"/>
    </row>
    <row r="3" spans="1:27" ht="15.75" x14ac:dyDescent="0.25">
      <c r="A3" s="287"/>
      <c r="E3" s="671" t="s">
        <v>110</v>
      </c>
      <c r="F3" s="672"/>
      <c r="G3" s="672"/>
      <c r="H3" s="673"/>
    </row>
    <row r="4" spans="1:27" x14ac:dyDescent="0.25">
      <c r="A4" s="287"/>
    </row>
    <row r="5" spans="1:27" ht="15.75" thickBot="1" x14ac:dyDescent="0.3">
      <c r="A5" s="287"/>
    </row>
    <row r="6" spans="1:27" x14ac:dyDescent="0.25">
      <c r="A6" s="287"/>
      <c r="C6" s="254"/>
      <c r="D6" s="255"/>
      <c r="E6" s="256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257"/>
      <c r="X6" s="925" t="s">
        <v>112</v>
      </c>
      <c r="Y6" s="926"/>
      <c r="Z6" s="926"/>
      <c r="AA6" s="927"/>
    </row>
    <row r="7" spans="1:27" x14ac:dyDescent="0.25">
      <c r="A7" s="280" t="s">
        <v>100</v>
      </c>
      <c r="C7" s="112"/>
      <c r="D7" s="674" t="s">
        <v>65</v>
      </c>
      <c r="E7" s="674"/>
      <c r="F7" s="674"/>
      <c r="G7" s="35"/>
      <c r="H7" s="35"/>
      <c r="I7" s="35"/>
      <c r="J7" s="35"/>
      <c r="K7" s="651" t="s">
        <v>33</v>
      </c>
      <c r="L7" s="652"/>
      <c r="M7" s="652"/>
      <c r="N7" s="653"/>
      <c r="O7" s="35"/>
      <c r="P7" s="675"/>
      <c r="Q7" s="675"/>
      <c r="R7" s="675"/>
      <c r="S7" s="35"/>
      <c r="T7" s="35"/>
      <c r="U7" s="35"/>
      <c r="V7" s="26"/>
      <c r="X7" s="928"/>
      <c r="Y7" s="929"/>
      <c r="Z7" s="929"/>
      <c r="AA7" s="930"/>
    </row>
    <row r="8" spans="1:27" ht="15.75" thickBot="1" x14ac:dyDescent="0.3">
      <c r="A8" s="284"/>
      <c r="B8" s="281"/>
      <c r="C8" s="112"/>
      <c r="D8" s="432"/>
      <c r="E8" s="432" t="s">
        <v>0</v>
      </c>
      <c r="F8" s="432" t="s">
        <v>1</v>
      </c>
      <c r="G8" s="145" t="s">
        <v>2</v>
      </c>
      <c r="H8" s="922" t="s">
        <v>3</v>
      </c>
      <c r="I8" s="24"/>
      <c r="J8" s="35"/>
      <c r="K8" s="654"/>
      <c r="L8" s="655"/>
      <c r="M8" s="655"/>
      <c r="N8" s="656"/>
      <c r="O8" s="35"/>
      <c r="P8" s="152"/>
      <c r="Q8" s="153"/>
      <c r="R8" s="153"/>
      <c r="S8" s="35"/>
      <c r="T8" s="35"/>
      <c r="U8" s="35"/>
      <c r="V8" s="26"/>
      <c r="X8" s="931"/>
      <c r="Y8" s="932"/>
      <c r="Z8" s="932"/>
      <c r="AA8" s="933"/>
    </row>
    <row r="9" spans="1:27" x14ac:dyDescent="0.25">
      <c r="A9" s="285">
        <f>E9+F9+G9</f>
        <v>45</v>
      </c>
      <c r="B9" s="281"/>
      <c r="C9" s="112"/>
      <c r="D9" s="409" t="s">
        <v>44</v>
      </c>
      <c r="E9" s="68">
        <f>QM_2014!C50</f>
        <v>43</v>
      </c>
      <c r="F9" s="66">
        <f>QM_2014!D50</f>
        <v>2</v>
      </c>
      <c r="G9" s="65">
        <f>QM_2014!G4</f>
        <v>0</v>
      </c>
      <c r="H9" s="922"/>
      <c r="I9" s="24"/>
      <c r="J9" s="35"/>
      <c r="K9" s="35"/>
      <c r="L9" s="35"/>
      <c r="M9" s="35"/>
      <c r="N9" s="35"/>
      <c r="O9" s="35"/>
      <c r="P9" s="155"/>
      <c r="Q9" s="156"/>
      <c r="R9" s="157"/>
      <c r="S9" s="35"/>
      <c r="T9" s="35"/>
      <c r="U9" s="35"/>
      <c r="V9" s="26"/>
      <c r="X9" s="405"/>
      <c r="Y9" s="405"/>
      <c r="Z9" s="405"/>
      <c r="AA9" s="405"/>
    </row>
    <row r="10" spans="1:27" x14ac:dyDescent="0.25">
      <c r="A10" s="285">
        <f>E10+F10+G10</f>
        <v>45</v>
      </c>
      <c r="B10" s="281"/>
      <c r="C10" s="112"/>
      <c r="D10" s="409" t="s">
        <v>45</v>
      </c>
      <c r="E10" s="68">
        <f>QM_2014!C51</f>
        <v>35</v>
      </c>
      <c r="F10" s="66">
        <f>QM_2014!D51</f>
        <v>10</v>
      </c>
      <c r="G10" s="406">
        <f>QM_2014!G5</f>
        <v>0</v>
      </c>
      <c r="H10" s="922"/>
      <c r="I10" s="24"/>
      <c r="J10" s="35"/>
      <c r="K10" s="35"/>
      <c r="L10" s="35"/>
      <c r="M10" s="35"/>
      <c r="N10" s="35"/>
      <c r="O10" s="35"/>
      <c r="P10" s="155"/>
      <c r="Q10" s="156"/>
      <c r="R10" s="157"/>
      <c r="S10" s="35"/>
      <c r="T10" s="35"/>
      <c r="U10" s="35"/>
      <c r="V10" s="26"/>
      <c r="X10" s="405"/>
      <c r="Y10" s="405"/>
      <c r="Z10" s="405"/>
      <c r="AA10" s="405"/>
    </row>
    <row r="11" spans="1:27" ht="15.75" thickBot="1" x14ac:dyDescent="0.3">
      <c r="A11" s="285">
        <f>E11+F11+G11+H12</f>
        <v>45</v>
      </c>
      <c r="B11" s="281"/>
      <c r="C11" s="112"/>
      <c r="D11" s="409" t="s">
        <v>66</v>
      </c>
      <c r="E11" s="68">
        <f>QM_2014!C52</f>
        <v>37</v>
      </c>
      <c r="F11" s="295">
        <f>QM_2014!D52</f>
        <v>6</v>
      </c>
      <c r="G11" s="407">
        <f>QM_2014!G7</f>
        <v>0</v>
      </c>
      <c r="H11" s="923"/>
      <c r="I11" s="155"/>
      <c r="J11" s="35"/>
      <c r="K11" s="35"/>
      <c r="L11" s="35"/>
      <c r="M11" s="35"/>
      <c r="N11" s="35"/>
      <c r="O11" s="35"/>
      <c r="P11" s="155"/>
      <c r="Q11" s="153"/>
      <c r="R11" s="153"/>
      <c r="S11" s="35"/>
      <c r="T11" s="35"/>
      <c r="U11" s="35"/>
      <c r="V11" s="26"/>
    </row>
    <row r="12" spans="1:27" ht="15.75" thickBot="1" x14ac:dyDescent="0.3">
      <c r="A12" s="284"/>
      <c r="B12" s="281"/>
      <c r="C12" s="112"/>
      <c r="D12" s="35"/>
      <c r="E12" s="35"/>
      <c r="F12" s="35"/>
      <c r="G12" s="35"/>
      <c r="H12" s="408">
        <f>QM_2014!F53</f>
        <v>2</v>
      </c>
      <c r="I12" s="35"/>
      <c r="J12" s="181" t="s">
        <v>85</v>
      </c>
      <c r="K12" s="196"/>
      <c r="L12" s="35"/>
      <c r="M12" s="35"/>
      <c r="N12" s="35"/>
      <c r="O12" s="35"/>
      <c r="P12" s="155"/>
      <c r="Q12" s="156"/>
      <c r="R12" s="157"/>
      <c r="S12" s="35"/>
      <c r="T12" s="35"/>
      <c r="U12" s="35"/>
      <c r="V12" s="26"/>
    </row>
    <row r="13" spans="1:27" x14ac:dyDescent="0.25">
      <c r="A13" s="285">
        <f>E13+F13+G13</f>
        <v>45</v>
      </c>
      <c r="B13" s="281"/>
      <c r="C13" s="112"/>
      <c r="D13" s="410" t="s">
        <v>67</v>
      </c>
      <c r="E13" s="194">
        <f>QM_2014!F9+QM_2014!E9</f>
        <v>44</v>
      </c>
      <c r="F13" s="193">
        <f>QM_2014!C9+QM_2014!D9</f>
        <v>1</v>
      </c>
      <c r="G13" s="146">
        <f>QM_2014!G9</f>
        <v>0</v>
      </c>
      <c r="H13" s="35"/>
      <c r="I13" s="35"/>
      <c r="J13" s="181" t="s">
        <v>86</v>
      </c>
      <c r="K13" s="197"/>
      <c r="L13" s="35"/>
      <c r="M13" s="35"/>
      <c r="N13" s="35"/>
      <c r="O13" s="35"/>
      <c r="P13" s="155"/>
      <c r="Q13" s="153"/>
      <c r="R13" s="153"/>
      <c r="S13" s="35"/>
      <c r="T13" s="35"/>
      <c r="U13" s="35"/>
      <c r="V13" s="26"/>
    </row>
    <row r="14" spans="1:27" x14ac:dyDescent="0.25">
      <c r="A14" s="284"/>
      <c r="B14" s="281"/>
      <c r="C14" s="112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26"/>
    </row>
    <row r="15" spans="1:27" ht="36.75" thickBot="1" x14ac:dyDescent="0.3">
      <c r="A15" s="284"/>
      <c r="B15" s="281"/>
      <c r="C15" s="112"/>
      <c r="D15" s="35"/>
      <c r="E15" s="244" t="s">
        <v>0</v>
      </c>
      <c r="F15" s="244" t="s">
        <v>1</v>
      </c>
      <c r="G15" s="245" t="s">
        <v>2</v>
      </c>
      <c r="H15" s="244" t="s">
        <v>95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26"/>
    </row>
    <row r="16" spans="1:27" ht="16.5" thickTop="1" thickBot="1" x14ac:dyDescent="0.3">
      <c r="A16" s="284"/>
      <c r="B16" s="281"/>
      <c r="C16" s="112"/>
      <c r="D16" s="205" t="s">
        <v>94</v>
      </c>
      <c r="E16" s="206">
        <f>SUM(E9:E13)</f>
        <v>159</v>
      </c>
      <c r="F16" s="207">
        <f>SUM(F9:F13)</f>
        <v>19</v>
      </c>
      <c r="G16" s="208">
        <f>SUM(G9:G13)</f>
        <v>0</v>
      </c>
      <c r="H16" s="209">
        <f>H12</f>
        <v>2</v>
      </c>
      <c r="I16" s="159"/>
      <c r="J16" s="35"/>
      <c r="K16" s="35"/>
      <c r="L16" s="35"/>
      <c r="M16" s="35"/>
      <c r="N16" s="35"/>
      <c r="O16" s="35"/>
      <c r="P16" s="155"/>
      <c r="Q16" s="157"/>
      <c r="R16" s="158"/>
      <c r="S16" s="35"/>
      <c r="T16" s="35"/>
      <c r="U16" s="35"/>
      <c r="V16" s="26"/>
    </row>
    <row r="17" spans="1:27" ht="16.5" thickTop="1" thickBot="1" x14ac:dyDescent="0.3">
      <c r="A17" s="284"/>
      <c r="B17" s="281"/>
      <c r="C17" s="114"/>
      <c r="D17" s="11"/>
      <c r="E17" s="11"/>
      <c r="F17" s="258"/>
      <c r="G17" s="258"/>
      <c r="H17" s="259"/>
      <c r="I17" s="260"/>
      <c r="J17" s="11"/>
      <c r="K17" s="11"/>
      <c r="L17" s="11"/>
      <c r="M17" s="11"/>
      <c r="N17" s="11"/>
      <c r="O17" s="11"/>
      <c r="P17" s="261"/>
      <c r="Q17" s="262"/>
      <c r="R17" s="258"/>
      <c r="S17" s="11"/>
      <c r="T17" s="11"/>
      <c r="U17" s="11"/>
      <c r="V17" s="115"/>
    </row>
    <row r="18" spans="1:27" x14ac:dyDescent="0.25">
      <c r="A18" s="288"/>
      <c r="B18" s="282"/>
      <c r="C18" s="13"/>
      <c r="D18" s="199"/>
      <c r="E18" s="154"/>
      <c r="F18" s="158"/>
      <c r="G18" s="158"/>
      <c r="H18" s="156"/>
      <c r="I18" s="159"/>
      <c r="K18" s="13"/>
      <c r="L18" s="13"/>
      <c r="M18" s="13"/>
      <c r="N18" s="13"/>
      <c r="O18" s="13"/>
      <c r="P18" s="155"/>
      <c r="Q18" s="157"/>
      <c r="R18" s="158"/>
      <c r="S18" s="13"/>
      <c r="T18" s="13"/>
      <c r="U18" s="13"/>
      <c r="V18" s="13"/>
      <c r="W18" s="13"/>
      <c r="X18" s="13"/>
      <c r="Y18" s="13"/>
      <c r="Z18" s="13"/>
      <c r="AA18" s="13"/>
    </row>
    <row r="19" spans="1:27" x14ac:dyDescent="0.25">
      <c r="A19" s="284"/>
      <c r="B19" s="281"/>
    </row>
    <row r="20" spans="1:27" x14ac:dyDescent="0.25">
      <c r="A20" s="284"/>
      <c r="B20" s="281"/>
    </row>
    <row r="21" spans="1:27" ht="15.75" thickBot="1" x14ac:dyDescent="0.3">
      <c r="A21" s="288"/>
      <c r="B21" s="282"/>
      <c r="C21" s="13"/>
      <c r="D21" s="199"/>
      <c r="E21" s="154"/>
      <c r="F21" s="158"/>
      <c r="G21" s="158"/>
      <c r="H21" s="156"/>
      <c r="I21" s="159"/>
      <c r="J21" s="13"/>
      <c r="K21" s="13"/>
      <c r="L21" s="13"/>
      <c r="M21" s="13"/>
      <c r="N21" s="13"/>
      <c r="O21" s="13"/>
      <c r="P21" s="155"/>
      <c r="Q21" s="157"/>
      <c r="R21" s="158"/>
      <c r="S21" s="13"/>
      <c r="T21" s="13"/>
      <c r="U21" s="13"/>
      <c r="V21" s="13"/>
      <c r="W21" s="13"/>
      <c r="X21" s="13"/>
      <c r="Y21" s="13"/>
      <c r="Z21" s="13"/>
      <c r="AA21" s="13"/>
    </row>
    <row r="22" spans="1:27" x14ac:dyDescent="0.25">
      <c r="A22" s="284"/>
      <c r="B22" s="281"/>
      <c r="C22" s="254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257"/>
    </row>
    <row r="23" spans="1:27" x14ac:dyDescent="0.25">
      <c r="A23" s="284"/>
      <c r="B23" s="281"/>
      <c r="C23" s="112"/>
      <c r="D23" s="676" t="s">
        <v>64</v>
      </c>
      <c r="E23" s="676"/>
      <c r="F23" s="676"/>
      <c r="G23" s="24"/>
      <c r="H23" s="24"/>
      <c r="I23" s="24"/>
      <c r="J23" s="35"/>
      <c r="K23" s="657" t="s">
        <v>69</v>
      </c>
      <c r="L23" s="658"/>
      <c r="M23" s="658"/>
      <c r="N23" s="659"/>
      <c r="O23" s="35"/>
      <c r="P23" s="35"/>
      <c r="Q23" s="35"/>
      <c r="R23" s="35"/>
      <c r="S23" s="35"/>
      <c r="T23" s="35"/>
      <c r="U23" s="35"/>
      <c r="V23" s="26"/>
    </row>
    <row r="24" spans="1:27" ht="24" x14ac:dyDescent="0.25">
      <c r="A24" s="284"/>
      <c r="B24" s="281"/>
      <c r="C24" s="112"/>
      <c r="D24" s="75" t="s">
        <v>14</v>
      </c>
      <c r="E24" s="99" t="s">
        <v>1</v>
      </c>
      <c r="F24" s="99" t="s">
        <v>4</v>
      </c>
      <c r="G24" s="99" t="s">
        <v>5</v>
      </c>
      <c r="H24" s="99" t="s">
        <v>0</v>
      </c>
      <c r="I24" s="100" t="s">
        <v>2</v>
      </c>
      <c r="J24" s="35"/>
      <c r="K24" s="660"/>
      <c r="L24" s="661"/>
      <c r="M24" s="661"/>
      <c r="N24" s="662"/>
      <c r="O24" s="35"/>
      <c r="P24" s="35"/>
      <c r="Q24" s="35"/>
      <c r="R24" s="35"/>
      <c r="S24" s="35"/>
      <c r="T24" s="35"/>
      <c r="U24" s="35"/>
      <c r="V24" s="26"/>
    </row>
    <row r="25" spans="1:27" x14ac:dyDescent="0.25">
      <c r="A25" s="290">
        <f>E25+F25+G25+H25+I25</f>
        <v>45</v>
      </c>
      <c r="B25" s="281"/>
      <c r="C25" s="112"/>
      <c r="D25" s="411" t="s">
        <v>96</v>
      </c>
      <c r="E25" s="74">
        <f>QM_2014!C12</f>
        <v>1</v>
      </c>
      <c r="F25" s="81">
        <f>QM_2014!D12</f>
        <v>0</v>
      </c>
      <c r="G25" s="81">
        <f>QM_2014!E12</f>
        <v>8</v>
      </c>
      <c r="H25" s="73">
        <f>QM_2014!F12</f>
        <v>36</v>
      </c>
      <c r="I25" s="80">
        <f>QM_2014!G12</f>
        <v>0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26"/>
    </row>
    <row r="26" spans="1:27" x14ac:dyDescent="0.25">
      <c r="A26" s="290">
        <f t="shared" ref="A26:A28" si="0">E26+F26+G26+H26+I26</f>
        <v>45</v>
      </c>
      <c r="B26" s="281"/>
      <c r="C26" s="112"/>
      <c r="D26" s="409" t="s">
        <v>97</v>
      </c>
      <c r="E26" s="74">
        <f>QM_2014!C14</f>
        <v>0</v>
      </c>
      <c r="F26" s="81">
        <f>QM_2014!D14</f>
        <v>0</v>
      </c>
      <c r="G26" s="81">
        <f>QM_2014!E14</f>
        <v>9</v>
      </c>
      <c r="H26" s="73">
        <f>QM_2014!F14</f>
        <v>36</v>
      </c>
      <c r="I26" s="82">
        <f>QM_2014!G14</f>
        <v>0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26"/>
    </row>
    <row r="27" spans="1:27" x14ac:dyDescent="0.25">
      <c r="A27" s="290">
        <f t="shared" si="0"/>
        <v>45</v>
      </c>
      <c r="B27" s="281"/>
      <c r="C27" s="112"/>
      <c r="D27" s="409" t="s">
        <v>98</v>
      </c>
      <c r="E27" s="74">
        <f>QM_2014!C15</f>
        <v>0</v>
      </c>
      <c r="F27" s="81">
        <f>QM_2014!D15</f>
        <v>2</v>
      </c>
      <c r="G27" s="81">
        <f>QM_2014!E15</f>
        <v>6</v>
      </c>
      <c r="H27" s="73">
        <f>QM_2014!F15</f>
        <v>37</v>
      </c>
      <c r="I27" s="82">
        <f>QM_2014!G15</f>
        <v>0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26"/>
    </row>
    <row r="28" spans="1:27" x14ac:dyDescent="0.25">
      <c r="A28" s="290">
        <f t="shared" si="0"/>
        <v>45</v>
      </c>
      <c r="B28" s="281"/>
      <c r="C28" s="112"/>
      <c r="D28" s="409" t="s">
        <v>99</v>
      </c>
      <c r="E28" s="74">
        <f>QM_2014!C16</f>
        <v>0</v>
      </c>
      <c r="F28" s="81">
        <f>QM_2014!D16</f>
        <v>3</v>
      </c>
      <c r="G28" s="81">
        <f>QM_2014!E16</f>
        <v>6</v>
      </c>
      <c r="H28" s="73">
        <f>QM_2014!F16</f>
        <v>36</v>
      </c>
      <c r="I28" s="221">
        <f>QM_2014!G16</f>
        <v>0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26"/>
    </row>
    <row r="29" spans="1:27" x14ac:dyDescent="0.25">
      <c r="A29" s="284"/>
      <c r="B29" s="281"/>
      <c r="C29" s="112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26"/>
    </row>
    <row r="30" spans="1:27" ht="24.75" thickBot="1" x14ac:dyDescent="0.3">
      <c r="A30" s="284"/>
      <c r="B30" s="281"/>
      <c r="C30" s="112"/>
      <c r="D30" s="35"/>
      <c r="E30" s="99" t="s">
        <v>1</v>
      </c>
      <c r="F30" s="99" t="s">
        <v>4</v>
      </c>
      <c r="G30" s="99" t="s">
        <v>5</v>
      </c>
      <c r="H30" s="99" t="s">
        <v>0</v>
      </c>
      <c r="I30" s="100" t="s">
        <v>2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26"/>
    </row>
    <row r="31" spans="1:27" ht="16.5" thickTop="1" thickBot="1" x14ac:dyDescent="0.3">
      <c r="A31" s="288"/>
      <c r="B31" s="282"/>
      <c r="C31" s="263"/>
      <c r="D31" s="210" t="s">
        <v>94</v>
      </c>
      <c r="E31" s="207">
        <f>SUM(E25:E28)</f>
        <v>1</v>
      </c>
      <c r="F31" s="209">
        <f>SUM(F25:F28)</f>
        <v>5</v>
      </c>
      <c r="G31" s="209">
        <f>SUM(G25:G28)</f>
        <v>29</v>
      </c>
      <c r="H31" s="206">
        <f>SUM(H25:H28)</f>
        <v>145</v>
      </c>
      <c r="I31" s="208">
        <f>SUM(I25:I28)</f>
        <v>0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64"/>
      <c r="W31" s="13"/>
      <c r="X31" s="13"/>
      <c r="Y31" s="13"/>
      <c r="Z31" s="13"/>
      <c r="AA31" s="13"/>
    </row>
    <row r="32" spans="1:27" ht="15.75" thickTop="1" x14ac:dyDescent="0.25">
      <c r="A32" s="284"/>
      <c r="B32" s="281"/>
      <c r="C32" s="112"/>
      <c r="D32" s="155"/>
      <c r="E32" s="157"/>
      <c r="F32" s="158"/>
      <c r="G32" s="158"/>
      <c r="H32" s="156"/>
      <c r="I32" s="159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26"/>
    </row>
    <row r="33" spans="1:22" ht="15.75" thickBot="1" x14ac:dyDescent="0.3">
      <c r="A33" s="284"/>
      <c r="B33" s="281"/>
      <c r="C33" s="11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5"/>
    </row>
    <row r="34" spans="1:22" x14ac:dyDescent="0.25">
      <c r="A34" s="284"/>
      <c r="B34" s="281"/>
    </row>
    <row r="35" spans="1:22" x14ac:dyDescent="0.25">
      <c r="A35" s="284"/>
      <c r="B35" s="281"/>
    </row>
    <row r="36" spans="1:22" x14ac:dyDescent="0.25">
      <c r="A36" s="284"/>
      <c r="B36" s="281"/>
    </row>
    <row r="37" spans="1:22" x14ac:dyDescent="0.25">
      <c r="A37" s="284"/>
      <c r="B37" s="281"/>
    </row>
    <row r="38" spans="1:22" ht="15.75" thickBot="1" x14ac:dyDescent="0.3">
      <c r="A38" s="284"/>
      <c r="B38" s="281"/>
    </row>
    <row r="39" spans="1:22" x14ac:dyDescent="0.25">
      <c r="A39" s="284"/>
      <c r="B39" s="281"/>
      <c r="C39" s="254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257"/>
    </row>
    <row r="40" spans="1:22" x14ac:dyDescent="0.25">
      <c r="A40" s="284"/>
      <c r="B40" s="281"/>
      <c r="C40" s="112"/>
      <c r="D40" s="677" t="s">
        <v>37</v>
      </c>
      <c r="E40" s="677"/>
      <c r="F40" s="677"/>
      <c r="G40" s="677"/>
      <c r="H40" s="24"/>
      <c r="I40" s="24"/>
      <c r="J40" s="35"/>
      <c r="K40" s="663" t="s">
        <v>36</v>
      </c>
      <c r="L40" s="663"/>
      <c r="M40" s="663"/>
      <c r="N40" s="663"/>
      <c r="O40" s="35"/>
      <c r="P40" s="35"/>
      <c r="Q40" s="35"/>
      <c r="R40" s="35"/>
      <c r="S40" s="35"/>
      <c r="T40" s="35"/>
      <c r="U40" s="35"/>
      <c r="V40" s="26"/>
    </row>
    <row r="41" spans="1:22" ht="24" x14ac:dyDescent="0.25">
      <c r="A41" s="284"/>
      <c r="B41" s="281"/>
      <c r="C41" s="112"/>
      <c r="D41" s="61" t="s">
        <v>14</v>
      </c>
      <c r="E41" s="95" t="s">
        <v>1</v>
      </c>
      <c r="F41" s="96" t="s">
        <v>4</v>
      </c>
      <c r="G41" s="96" t="s">
        <v>5</v>
      </c>
      <c r="H41" s="97" t="s">
        <v>0</v>
      </c>
      <c r="I41" s="98" t="s">
        <v>2</v>
      </c>
      <c r="J41" s="35"/>
      <c r="K41" s="663"/>
      <c r="L41" s="663"/>
      <c r="M41" s="663"/>
      <c r="N41" s="663"/>
      <c r="O41" s="35"/>
      <c r="P41" s="35"/>
      <c r="Q41" s="35"/>
      <c r="R41" s="35"/>
      <c r="S41" s="35"/>
      <c r="T41" s="35"/>
      <c r="U41" s="35"/>
      <c r="V41" s="26"/>
    </row>
    <row r="42" spans="1:22" x14ac:dyDescent="0.25">
      <c r="A42" s="291">
        <f>E42+F42+G42+H42+I42</f>
        <v>45</v>
      </c>
      <c r="B42" s="281"/>
      <c r="C42" s="112"/>
      <c r="D42" s="412" t="s">
        <v>48</v>
      </c>
      <c r="E42" s="219">
        <f>QM_2014!C10</f>
        <v>0</v>
      </c>
      <c r="F42" s="62">
        <f>QM_2014!D10</f>
        <v>3</v>
      </c>
      <c r="G42" s="62">
        <f>QM_2014!E10</f>
        <v>11</v>
      </c>
      <c r="H42" s="385">
        <f>QM_2014!F10</f>
        <v>31</v>
      </c>
      <c r="I42" s="60">
        <f>'Messung TOTAL'!G11</f>
        <v>0</v>
      </c>
      <c r="J42" s="53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26"/>
    </row>
    <row r="43" spans="1:22" x14ac:dyDescent="0.25">
      <c r="A43" s="291">
        <f>E43+F43+G43+H43+I43</f>
        <v>45</v>
      </c>
      <c r="B43" s="281"/>
      <c r="C43" s="112"/>
      <c r="D43" s="413" t="s">
        <v>49</v>
      </c>
      <c r="E43" s="63">
        <f>QM_2014!C11</f>
        <v>4</v>
      </c>
      <c r="F43" s="62">
        <f>QM_2014!D11</f>
        <v>3</v>
      </c>
      <c r="G43" s="62">
        <f>QM_2014!E11</f>
        <v>8</v>
      </c>
      <c r="H43" s="58">
        <f>QM_2014!F11</f>
        <v>30</v>
      </c>
      <c r="I43" s="384">
        <f>'Messung TOTAL'!G12</f>
        <v>0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26"/>
    </row>
    <row r="44" spans="1:22" x14ac:dyDescent="0.25">
      <c r="A44" s="284"/>
      <c r="B44" s="281"/>
      <c r="C44" s="112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26"/>
    </row>
    <row r="45" spans="1:22" ht="24.75" thickBot="1" x14ac:dyDescent="0.3">
      <c r="A45" s="284"/>
      <c r="B45" s="281"/>
      <c r="C45" s="112"/>
      <c r="D45" s="35"/>
      <c r="E45" s="253" t="s">
        <v>1</v>
      </c>
      <c r="F45" s="240" t="s">
        <v>4</v>
      </c>
      <c r="G45" s="243" t="s">
        <v>5</v>
      </c>
      <c r="H45" s="241" t="s">
        <v>0</v>
      </c>
      <c r="I45" s="242" t="s">
        <v>2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26"/>
    </row>
    <row r="46" spans="1:22" ht="16.5" thickTop="1" thickBot="1" x14ac:dyDescent="0.3">
      <c r="A46" s="284"/>
      <c r="B46" s="281"/>
      <c r="C46" s="112"/>
      <c r="D46" s="210" t="s">
        <v>94</v>
      </c>
      <c r="E46" s="246">
        <f>SUM(E42:E43)</f>
        <v>4</v>
      </c>
      <c r="F46" s="209">
        <f>SUM(F42:F43)</f>
        <v>6</v>
      </c>
      <c r="G46" s="209">
        <f>SUM(G42:G43)</f>
        <v>19</v>
      </c>
      <c r="H46" s="206">
        <f>SUM(H42:H43)</f>
        <v>61</v>
      </c>
      <c r="I46" s="208">
        <f>SUM(I42:I43)</f>
        <v>0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26"/>
    </row>
    <row r="47" spans="1:22" ht="15.75" thickTop="1" x14ac:dyDescent="0.25">
      <c r="A47" s="284"/>
      <c r="B47" s="281"/>
      <c r="C47" s="112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26"/>
    </row>
    <row r="48" spans="1:22" x14ac:dyDescent="0.25">
      <c r="A48" s="284"/>
      <c r="B48" s="281"/>
      <c r="C48" s="112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26"/>
    </row>
    <row r="49" spans="1:22" x14ac:dyDescent="0.25">
      <c r="A49" s="284"/>
      <c r="B49" s="281"/>
      <c r="C49" s="112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26"/>
    </row>
    <row r="50" spans="1:22" x14ac:dyDescent="0.25">
      <c r="A50" s="284"/>
      <c r="B50" s="281"/>
      <c r="C50" s="112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26"/>
    </row>
    <row r="51" spans="1:22" ht="15.75" thickBot="1" x14ac:dyDescent="0.3">
      <c r="A51" s="284"/>
      <c r="B51" s="281"/>
      <c r="C51" s="114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5"/>
    </row>
    <row r="52" spans="1:22" x14ac:dyDescent="0.25">
      <c r="A52" s="284"/>
      <c r="B52" s="281"/>
      <c r="D52" s="155"/>
      <c r="E52" s="157"/>
      <c r="F52" s="158"/>
      <c r="G52" s="158"/>
      <c r="H52" s="156"/>
      <c r="I52" s="159"/>
    </row>
    <row r="53" spans="1:22" x14ac:dyDescent="0.25">
      <c r="A53" s="284"/>
      <c r="B53" s="281"/>
      <c r="D53" s="155"/>
      <c r="E53" s="157"/>
      <c r="F53" s="158"/>
      <c r="G53" s="158"/>
      <c r="H53" s="156"/>
      <c r="I53" s="159"/>
    </row>
    <row r="54" spans="1:22" ht="15.75" thickBot="1" x14ac:dyDescent="0.3">
      <c r="A54" s="284"/>
      <c r="B54" s="281"/>
      <c r="C54" s="35"/>
      <c r="D54" s="155"/>
      <c r="E54" s="157"/>
      <c r="F54" s="158"/>
      <c r="G54" s="158"/>
      <c r="H54" s="156"/>
      <c r="I54" s="159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x14ac:dyDescent="0.25">
      <c r="A55" s="284"/>
      <c r="B55" s="281"/>
      <c r="C55" s="254"/>
      <c r="D55" s="266"/>
      <c r="E55" s="267"/>
      <c r="F55" s="268"/>
      <c r="G55" s="268"/>
      <c r="H55" s="269"/>
      <c r="I55" s="270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257"/>
    </row>
    <row r="56" spans="1:22" x14ac:dyDescent="0.25">
      <c r="A56" s="284"/>
      <c r="B56" s="281"/>
      <c r="C56" s="112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26"/>
    </row>
    <row r="57" spans="1:22" ht="15.75" thickBot="1" x14ac:dyDescent="0.3">
      <c r="A57" s="284"/>
      <c r="B57" s="281"/>
      <c r="C57" s="112"/>
      <c r="D57" s="678" t="s">
        <v>38</v>
      </c>
      <c r="E57" s="679"/>
      <c r="F57" s="680"/>
      <c r="G57" s="35"/>
      <c r="H57" s="35"/>
      <c r="I57" s="35"/>
      <c r="J57" s="35"/>
      <c r="K57" s="687" t="s">
        <v>34</v>
      </c>
      <c r="L57" s="688"/>
      <c r="M57" s="688"/>
      <c r="N57" s="689"/>
      <c r="O57" s="265"/>
      <c r="P57" s="265"/>
      <c r="Q57" s="35"/>
      <c r="R57" s="35"/>
      <c r="S57" s="35"/>
      <c r="T57" s="35"/>
      <c r="U57" s="35"/>
      <c r="V57" s="26"/>
    </row>
    <row r="58" spans="1:22" ht="24.75" thickTop="1" x14ac:dyDescent="0.25">
      <c r="A58" s="284"/>
      <c r="B58" s="281"/>
      <c r="C58" s="271"/>
      <c r="D58" s="218" t="s">
        <v>14</v>
      </c>
      <c r="E58" s="214" t="s">
        <v>1</v>
      </c>
      <c r="F58" s="214" t="s">
        <v>4</v>
      </c>
      <c r="G58" s="215" t="s">
        <v>5</v>
      </c>
      <c r="H58" s="216" t="s">
        <v>0</v>
      </c>
      <c r="I58" s="217" t="s">
        <v>2</v>
      </c>
      <c r="J58" s="35"/>
      <c r="K58" s="690"/>
      <c r="L58" s="691"/>
      <c r="M58" s="691"/>
      <c r="N58" s="692"/>
      <c r="O58" s="35"/>
      <c r="P58" s="35"/>
      <c r="Q58" s="35"/>
      <c r="R58" s="35"/>
      <c r="S58" s="35"/>
      <c r="T58" s="35"/>
      <c r="U58" s="35"/>
      <c r="V58" s="26"/>
    </row>
    <row r="59" spans="1:22" x14ac:dyDescent="0.25">
      <c r="A59" s="292">
        <f>E59+F59+G59+H59+I59</f>
        <v>45</v>
      </c>
      <c r="B59" s="281"/>
      <c r="C59" s="112"/>
      <c r="D59" s="413" t="s">
        <v>51</v>
      </c>
      <c r="E59" s="220">
        <f>QM_2014!C13</f>
        <v>1</v>
      </c>
      <c r="F59" s="52">
        <f>QM_2014!D13</f>
        <v>1</v>
      </c>
      <c r="G59" s="52">
        <f>QM_2014!E13</f>
        <v>14</v>
      </c>
      <c r="H59" s="54">
        <f>QM_2014!F13</f>
        <v>29</v>
      </c>
      <c r="I59" s="386">
        <f>QM_2014!G13</f>
        <v>0</v>
      </c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26"/>
    </row>
    <row r="60" spans="1:22" x14ac:dyDescent="0.25">
      <c r="A60" s="284"/>
      <c r="B60" s="281"/>
      <c r="C60" s="112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26"/>
    </row>
    <row r="61" spans="1:22" ht="24.75" thickBot="1" x14ac:dyDescent="0.3">
      <c r="A61" s="284"/>
      <c r="B61" s="281"/>
      <c r="C61" s="112"/>
      <c r="D61" s="35"/>
      <c r="E61" s="236" t="s">
        <v>1</v>
      </c>
      <c r="F61" s="236" t="s">
        <v>4</v>
      </c>
      <c r="G61" s="237" t="s">
        <v>5</v>
      </c>
      <c r="H61" s="238" t="s">
        <v>0</v>
      </c>
      <c r="I61" s="239" t="s">
        <v>2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26"/>
    </row>
    <row r="62" spans="1:22" ht="16.5" thickTop="1" thickBot="1" x14ac:dyDescent="0.3">
      <c r="A62" s="284"/>
      <c r="B62" s="281"/>
      <c r="C62" s="112"/>
      <c r="D62" s="210" t="s">
        <v>94</v>
      </c>
      <c r="E62" s="207">
        <f>E59</f>
        <v>1</v>
      </c>
      <c r="F62" s="209">
        <f>F59</f>
        <v>1</v>
      </c>
      <c r="G62" s="209">
        <f>G59</f>
        <v>14</v>
      </c>
      <c r="H62" s="206">
        <f>H59</f>
        <v>29</v>
      </c>
      <c r="I62" s="208">
        <v>0</v>
      </c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26"/>
    </row>
    <row r="63" spans="1:22" ht="15.75" thickTop="1" x14ac:dyDescent="0.25">
      <c r="A63" s="284"/>
      <c r="B63" s="281"/>
      <c r="C63" s="112"/>
      <c r="D63" s="155"/>
      <c r="E63" s="157"/>
      <c r="F63" s="158"/>
      <c r="G63" s="158"/>
      <c r="H63" s="156"/>
      <c r="I63" s="159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26"/>
    </row>
    <row r="64" spans="1:22" x14ac:dyDescent="0.25">
      <c r="A64" s="284"/>
      <c r="B64" s="281"/>
      <c r="C64" s="112"/>
      <c r="D64" s="155"/>
      <c r="E64" s="157"/>
      <c r="F64" s="158"/>
      <c r="G64" s="158"/>
      <c r="H64" s="156"/>
      <c r="I64" s="159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26"/>
    </row>
    <row r="65" spans="1:22" x14ac:dyDescent="0.25">
      <c r="A65" s="284"/>
      <c r="B65" s="281"/>
      <c r="C65" s="112"/>
      <c r="D65" s="155"/>
      <c r="E65" s="157"/>
      <c r="F65" s="158"/>
      <c r="G65" s="158"/>
      <c r="H65" s="156"/>
      <c r="I65" s="159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26"/>
    </row>
    <row r="66" spans="1:22" x14ac:dyDescent="0.25">
      <c r="A66" s="284"/>
      <c r="B66" s="281"/>
      <c r="C66" s="112"/>
      <c r="D66" s="155"/>
      <c r="E66" s="157"/>
      <c r="F66" s="158"/>
      <c r="G66" s="158"/>
      <c r="H66" s="156"/>
      <c r="I66" s="159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26"/>
    </row>
    <row r="67" spans="1:22" ht="15.75" thickBot="1" x14ac:dyDescent="0.3">
      <c r="A67" s="284"/>
      <c r="B67" s="281"/>
      <c r="C67" s="114"/>
      <c r="D67" s="261"/>
      <c r="E67" s="262"/>
      <c r="F67" s="258"/>
      <c r="G67" s="258"/>
      <c r="H67" s="259"/>
      <c r="I67" s="260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5"/>
    </row>
    <row r="68" spans="1:22" x14ac:dyDescent="0.25">
      <c r="A68" s="284"/>
      <c r="B68" s="281"/>
      <c r="C68" s="35"/>
      <c r="D68" s="155"/>
      <c r="E68" s="157"/>
      <c r="F68" s="158"/>
      <c r="G68" s="158"/>
      <c r="H68" s="156"/>
      <c r="I68" s="159"/>
      <c r="J68" s="35"/>
    </row>
    <row r="69" spans="1:22" x14ac:dyDescent="0.25">
      <c r="A69" s="284"/>
      <c r="B69" s="281"/>
      <c r="C69" s="35"/>
      <c r="D69" s="155"/>
      <c r="E69" s="157"/>
      <c r="F69" s="158"/>
      <c r="G69" s="158"/>
      <c r="H69" s="156"/>
      <c r="I69" s="159"/>
      <c r="J69" s="35"/>
    </row>
    <row r="70" spans="1:22" ht="15.75" thickBot="1" x14ac:dyDescent="0.3">
      <c r="A70" s="284"/>
      <c r="B70" s="281"/>
      <c r="C70" s="35"/>
      <c r="D70" s="155"/>
      <c r="E70" s="157"/>
      <c r="F70" s="158"/>
      <c r="G70" s="158"/>
      <c r="H70" s="156"/>
      <c r="I70" s="159"/>
      <c r="J70" s="35"/>
    </row>
    <row r="71" spans="1:22" x14ac:dyDescent="0.25">
      <c r="A71" s="284"/>
      <c r="B71" s="281"/>
      <c r="C71" s="254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257"/>
    </row>
    <row r="72" spans="1:22" x14ac:dyDescent="0.25">
      <c r="A72" s="284"/>
      <c r="B72" s="281"/>
      <c r="C72" s="112"/>
      <c r="D72" s="681" t="s">
        <v>39</v>
      </c>
      <c r="E72" s="682"/>
      <c r="F72" s="682"/>
      <c r="G72" s="683"/>
      <c r="H72" s="35"/>
      <c r="I72" s="35"/>
      <c r="J72" s="35"/>
      <c r="K72" s="665" t="s">
        <v>35</v>
      </c>
      <c r="L72" s="666"/>
      <c r="M72" s="666"/>
      <c r="N72" s="667"/>
      <c r="O72" s="35"/>
      <c r="P72" s="35"/>
      <c r="Q72" s="35"/>
      <c r="R72" s="35"/>
      <c r="S72" s="35"/>
      <c r="T72" s="35"/>
      <c r="U72" s="35"/>
      <c r="V72" s="26"/>
    </row>
    <row r="73" spans="1:22" x14ac:dyDescent="0.25">
      <c r="A73" s="284"/>
      <c r="B73" s="281"/>
      <c r="C73" s="112"/>
      <c r="D73" s="36" t="s">
        <v>14</v>
      </c>
      <c r="E73" s="92" t="s">
        <v>1</v>
      </c>
      <c r="F73" s="93" t="s">
        <v>6</v>
      </c>
      <c r="G73" s="94" t="s">
        <v>0</v>
      </c>
      <c r="H73" s="161" t="s">
        <v>2</v>
      </c>
      <c r="I73" s="154"/>
      <c r="J73" s="35"/>
      <c r="K73" s="684"/>
      <c r="L73" s="685"/>
      <c r="M73" s="685"/>
      <c r="N73" s="686"/>
      <c r="O73" s="35"/>
      <c r="P73" s="35"/>
      <c r="Q73" s="35"/>
      <c r="R73" s="35"/>
      <c r="S73" s="35"/>
      <c r="T73" s="35"/>
      <c r="U73" s="35"/>
      <c r="V73" s="26"/>
    </row>
    <row r="74" spans="1:22" x14ac:dyDescent="0.25">
      <c r="A74" s="293">
        <f>E74+F74+G74+H74</f>
        <v>45</v>
      </c>
      <c r="B74" s="281"/>
      <c r="C74" s="271"/>
      <c r="D74" s="409" t="s">
        <v>57</v>
      </c>
      <c r="E74" s="39">
        <f>QM_2014!C18</f>
        <v>5</v>
      </c>
      <c r="F74" s="222">
        <v>0</v>
      </c>
      <c r="G74" s="41">
        <f>QM_2014!D79</f>
        <v>39</v>
      </c>
      <c r="H74" s="48">
        <v>1</v>
      </c>
      <c r="I74" s="159"/>
      <c r="J74" s="35"/>
      <c r="K74" s="684"/>
      <c r="L74" s="685"/>
      <c r="M74" s="685"/>
      <c r="N74" s="686"/>
      <c r="O74" s="35"/>
      <c r="P74" s="35"/>
      <c r="Q74" s="35"/>
      <c r="R74" s="35"/>
      <c r="S74" s="35"/>
      <c r="T74" s="35"/>
      <c r="U74" s="35"/>
      <c r="V74" s="26"/>
    </row>
    <row r="75" spans="1:22" x14ac:dyDescent="0.25">
      <c r="A75" s="293">
        <f t="shared" ref="A75:A77" si="1">E75+F75+G75+H75</f>
        <v>45</v>
      </c>
      <c r="B75" s="281"/>
      <c r="C75" s="112"/>
      <c r="D75" s="411" t="s">
        <v>56</v>
      </c>
      <c r="E75" s="39">
        <f>QM_2014!C80</f>
        <v>2</v>
      </c>
      <c r="F75" s="387">
        <v>0</v>
      </c>
      <c r="G75" s="41">
        <f>QM_2014!D80</f>
        <v>43</v>
      </c>
      <c r="H75" s="48">
        <f>QM_2013!E80</f>
        <v>0</v>
      </c>
      <c r="I75" s="159"/>
      <c r="J75" s="35"/>
      <c r="K75" s="668"/>
      <c r="L75" s="669"/>
      <c r="M75" s="669"/>
      <c r="N75" s="670"/>
      <c r="O75" s="35"/>
      <c r="P75" s="35"/>
      <c r="Q75" s="35"/>
      <c r="R75" s="35"/>
      <c r="S75" s="35"/>
      <c r="T75" s="35"/>
      <c r="U75" s="35"/>
      <c r="V75" s="26"/>
    </row>
    <row r="76" spans="1:22" x14ac:dyDescent="0.25">
      <c r="A76" s="293">
        <f>E76+F76+G76+H76</f>
        <v>45</v>
      </c>
      <c r="B76" s="281"/>
      <c r="C76" s="112"/>
      <c r="D76" s="414" t="s">
        <v>55</v>
      </c>
      <c r="E76" s="39">
        <f>QM_2014!C81</f>
        <v>19</v>
      </c>
      <c r="F76" s="389">
        <f>'Messung TOTAL'!D21</f>
        <v>0</v>
      </c>
      <c r="G76" s="41">
        <f>QM_2014!D81</f>
        <v>26</v>
      </c>
      <c r="H76" s="48">
        <f>QM_2013!E81</f>
        <v>0</v>
      </c>
      <c r="I76" s="15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26"/>
    </row>
    <row r="77" spans="1:22" x14ac:dyDescent="0.25">
      <c r="A77" s="293">
        <f t="shared" si="1"/>
        <v>45</v>
      </c>
      <c r="B77" s="281"/>
      <c r="C77" s="112"/>
      <c r="D77" s="409" t="s">
        <v>58</v>
      </c>
      <c r="E77" s="39">
        <f>QM_2014!C82</f>
        <v>7</v>
      </c>
      <c r="F77" s="222">
        <f>'Messung TOTAL'!D22</f>
        <v>0</v>
      </c>
      <c r="G77" s="41">
        <f>QM_2014!D82</f>
        <v>38</v>
      </c>
      <c r="H77" s="48">
        <f>QM_2014!E82</f>
        <v>0</v>
      </c>
      <c r="I77" s="159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26"/>
    </row>
    <row r="78" spans="1:22" x14ac:dyDescent="0.25">
      <c r="A78" s="284"/>
      <c r="B78" s="281"/>
      <c r="C78" s="112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26"/>
    </row>
    <row r="79" spans="1:22" ht="15.75" thickBot="1" x14ac:dyDescent="0.3">
      <c r="A79" s="284"/>
      <c r="B79" s="281"/>
      <c r="C79" s="112"/>
      <c r="D79" s="35"/>
      <c r="E79" s="234" t="s">
        <v>1</v>
      </c>
      <c r="F79" s="234" t="s">
        <v>6</v>
      </c>
      <c r="G79" s="234" t="s">
        <v>0</v>
      </c>
      <c r="H79" s="235" t="s">
        <v>2</v>
      </c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26"/>
    </row>
    <row r="80" spans="1:22" ht="16.5" thickTop="1" thickBot="1" x14ac:dyDescent="0.3">
      <c r="A80" s="284"/>
      <c r="B80" s="281"/>
      <c r="C80" s="112"/>
      <c r="D80" s="302" t="s">
        <v>94</v>
      </c>
      <c r="E80" s="303">
        <f>SUM(E74:E77)</f>
        <v>33</v>
      </c>
      <c r="F80" s="301">
        <f>SUM(F74:F77)</f>
        <v>0</v>
      </c>
      <c r="G80" s="300">
        <f>SUM(G74:G77)</f>
        <v>146</v>
      </c>
      <c r="H80" s="208">
        <f>SUM(H74:H77)</f>
        <v>1</v>
      </c>
      <c r="I80" s="159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26"/>
    </row>
    <row r="81" spans="1:24" ht="15.75" thickTop="1" x14ac:dyDescent="0.25">
      <c r="A81" s="284"/>
      <c r="B81" s="281"/>
      <c r="C81" s="112"/>
      <c r="D81" s="155"/>
      <c r="E81" s="157"/>
      <c r="F81" s="158"/>
      <c r="G81" s="156"/>
      <c r="H81" s="159"/>
      <c r="I81" s="159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26"/>
    </row>
    <row r="82" spans="1:24" x14ac:dyDescent="0.25">
      <c r="A82" s="284"/>
      <c r="B82" s="281"/>
      <c r="C82" s="112"/>
      <c r="D82" s="155"/>
      <c r="E82" s="157"/>
      <c r="F82" s="158"/>
      <c r="G82" s="156"/>
      <c r="H82" s="159"/>
      <c r="I82" s="159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26"/>
    </row>
    <row r="83" spans="1:24" x14ac:dyDescent="0.25">
      <c r="A83" s="284"/>
      <c r="B83" s="281"/>
      <c r="C83" s="112"/>
      <c r="D83" s="155"/>
      <c r="E83" s="157"/>
      <c r="F83" s="158"/>
      <c r="G83" s="156"/>
      <c r="H83" s="159"/>
      <c r="I83" s="159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26"/>
    </row>
    <row r="84" spans="1:24" ht="15" customHeight="1" x14ac:dyDescent="0.25">
      <c r="A84" s="284"/>
      <c r="B84" s="281"/>
      <c r="C84" s="112"/>
      <c r="D84" s="438"/>
      <c r="E84" s="438"/>
      <c r="F84" s="438"/>
      <c r="G84" s="438"/>
      <c r="H84" s="159"/>
      <c r="I84" s="159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26"/>
    </row>
    <row r="85" spans="1:24" ht="15.75" thickBot="1" x14ac:dyDescent="0.3">
      <c r="A85" s="284"/>
      <c r="B85" s="281"/>
      <c r="C85" s="114"/>
      <c r="D85" s="261"/>
      <c r="E85" s="262"/>
      <c r="F85" s="258"/>
      <c r="G85" s="259"/>
      <c r="H85" s="260"/>
      <c r="I85" s="260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5"/>
    </row>
    <row r="86" spans="1:24" ht="15.75" thickBot="1" x14ac:dyDescent="0.3">
      <c r="A86" s="284"/>
      <c r="B86" s="281"/>
      <c r="D86" s="155"/>
      <c r="E86" s="157"/>
      <c r="F86" s="158"/>
      <c r="G86" s="156"/>
      <c r="H86" s="159"/>
      <c r="I86" s="159"/>
    </row>
    <row r="87" spans="1:24" x14ac:dyDescent="0.25">
      <c r="A87" s="289"/>
      <c r="B87" s="283"/>
      <c r="C87" s="254"/>
      <c r="D87" s="266"/>
      <c r="E87" s="267"/>
      <c r="F87" s="268"/>
      <c r="G87" s="269"/>
      <c r="H87" s="270"/>
      <c r="I87" s="270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57"/>
    </row>
    <row r="88" spans="1:24" x14ac:dyDescent="0.25">
      <c r="A88" s="289"/>
      <c r="B88" s="283"/>
      <c r="C88" s="112"/>
      <c r="D88" s="155"/>
      <c r="E88" s="157"/>
      <c r="F88" s="158"/>
      <c r="G88" s="156"/>
      <c r="H88" s="159"/>
      <c r="I88" s="159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26"/>
    </row>
    <row r="89" spans="1:24" x14ac:dyDescent="0.25">
      <c r="A89" s="289"/>
      <c r="B89" s="283"/>
      <c r="C89" s="112"/>
      <c r="D89" s="155"/>
      <c r="E89" s="157"/>
      <c r="F89" s="158"/>
      <c r="G89" s="156"/>
      <c r="H89" s="159"/>
      <c r="I89" s="639" t="s">
        <v>42</v>
      </c>
      <c r="J89" s="640"/>
      <c r="K89" s="640"/>
      <c r="L89" s="641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26"/>
    </row>
    <row r="90" spans="1:24" x14ac:dyDescent="0.25">
      <c r="A90" s="289"/>
      <c r="B90" s="283"/>
      <c r="C90" s="112"/>
      <c r="D90" s="155"/>
      <c r="E90" s="157"/>
      <c r="F90" s="158"/>
      <c r="G90" s="156"/>
      <c r="H90" s="159"/>
      <c r="I90" s="642"/>
      <c r="J90" s="643"/>
      <c r="K90" s="643"/>
      <c r="L90" s="644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26"/>
    </row>
    <row r="91" spans="1:24" x14ac:dyDescent="0.25">
      <c r="A91" s="289"/>
      <c r="B91" s="283"/>
      <c r="C91" s="112"/>
      <c r="D91" s="706" t="s">
        <v>40</v>
      </c>
      <c r="E91" s="706"/>
      <c r="F91" s="706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26"/>
    </row>
    <row r="92" spans="1:24" ht="24.75" x14ac:dyDescent="0.25">
      <c r="A92" s="289"/>
      <c r="B92" s="283"/>
      <c r="C92" s="112"/>
      <c r="D92" s="173"/>
      <c r="E92" s="174" t="s">
        <v>0</v>
      </c>
      <c r="F92" s="174" t="s">
        <v>1</v>
      </c>
      <c r="G92" s="175" t="s">
        <v>2</v>
      </c>
      <c r="H92" s="35"/>
      <c r="I92" s="181" t="s">
        <v>83</v>
      </c>
      <c r="J92" s="277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26"/>
    </row>
    <row r="93" spans="1:24" x14ac:dyDescent="0.25">
      <c r="A93" s="286">
        <f>E93+F93+G93</f>
        <v>63</v>
      </c>
      <c r="B93" s="283"/>
      <c r="C93" s="112"/>
      <c r="D93" s="410" t="s">
        <v>59</v>
      </c>
      <c r="E93" s="390">
        <v>62</v>
      </c>
      <c r="F93" s="391">
        <v>1</v>
      </c>
      <c r="G93" s="392">
        <f>QM_2013!E86</f>
        <v>0</v>
      </c>
      <c r="H93" s="35"/>
      <c r="I93" s="181" t="s">
        <v>84</v>
      </c>
      <c r="J93" s="278"/>
      <c r="K93" s="187"/>
      <c r="L93" s="187"/>
      <c r="M93" s="187"/>
      <c r="N93" s="187"/>
      <c r="O93" s="35"/>
      <c r="P93" s="35"/>
      <c r="Q93" s="35"/>
      <c r="R93" s="35"/>
      <c r="S93" s="35"/>
      <c r="T93" s="35"/>
      <c r="U93" s="35"/>
      <c r="V93" s="35"/>
      <c r="W93" s="35"/>
      <c r="X93" s="26"/>
    </row>
    <row r="94" spans="1:24" x14ac:dyDescent="0.25">
      <c r="A94" s="286">
        <f>E94+F94+G94</f>
        <v>63</v>
      </c>
      <c r="B94" s="283"/>
      <c r="C94" s="112"/>
      <c r="D94" s="410" t="s">
        <v>61</v>
      </c>
      <c r="E94" s="390">
        <v>60</v>
      </c>
      <c r="F94" s="391">
        <v>1</v>
      </c>
      <c r="G94" s="392">
        <f>QM_2013!E87</f>
        <v>2</v>
      </c>
      <c r="H94" s="35"/>
      <c r="I94" s="35"/>
      <c r="J94" s="35"/>
      <c r="K94" s="35"/>
      <c r="L94" s="228"/>
      <c r="M94" s="186"/>
      <c r="N94" s="187"/>
      <c r="O94" s="35"/>
      <c r="P94" s="35"/>
      <c r="Q94" s="35"/>
      <c r="R94" s="35"/>
      <c r="S94" s="35"/>
      <c r="T94" s="35"/>
      <c r="U94" s="35"/>
      <c r="V94" s="35"/>
      <c r="W94" s="35"/>
      <c r="X94" s="26"/>
    </row>
    <row r="95" spans="1:24" x14ac:dyDescent="0.25">
      <c r="A95" s="289"/>
      <c r="B95" s="283"/>
      <c r="C95" s="112"/>
      <c r="D95" s="35"/>
      <c r="E95" s="35"/>
      <c r="F95" s="35"/>
      <c r="G95" s="35"/>
      <c r="H95" s="35"/>
      <c r="I95" s="35"/>
      <c r="J95" s="35"/>
      <c r="K95" s="35"/>
      <c r="L95" s="24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26"/>
    </row>
    <row r="96" spans="1:24" ht="25.5" thickBot="1" x14ac:dyDescent="0.3">
      <c r="A96" s="289"/>
      <c r="B96" s="283"/>
      <c r="C96" s="112"/>
      <c r="D96" s="35"/>
      <c r="E96" s="229" t="s">
        <v>0</v>
      </c>
      <c r="F96" s="229" t="s">
        <v>1</v>
      </c>
      <c r="G96" s="230" t="s">
        <v>2</v>
      </c>
      <c r="H96" s="35"/>
      <c r="I96" s="35"/>
      <c r="J96" s="35"/>
      <c r="K96" s="35"/>
      <c r="L96" s="24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26"/>
    </row>
    <row r="97" spans="1:24" ht="16.5" thickTop="1" thickBot="1" x14ac:dyDescent="0.3">
      <c r="A97" s="289"/>
      <c r="B97" s="283"/>
      <c r="C97" s="112"/>
      <c r="D97" s="205" t="s">
        <v>94</v>
      </c>
      <c r="E97" s="206">
        <f>SUM(E93:E94)</f>
        <v>122</v>
      </c>
      <c r="F97" s="207">
        <f>SUM(F93:F94)</f>
        <v>2</v>
      </c>
      <c r="G97" s="205">
        <f>SUM(G93:G94)</f>
        <v>2</v>
      </c>
      <c r="H97" s="35"/>
      <c r="I97" s="35"/>
      <c r="J97" s="35"/>
      <c r="K97" s="35"/>
      <c r="L97" s="228"/>
      <c r="M97" s="186"/>
      <c r="N97" s="187"/>
      <c r="O97" s="35"/>
      <c r="P97" s="35"/>
      <c r="Q97" s="35"/>
      <c r="R97" s="35"/>
      <c r="S97" s="35"/>
      <c r="T97" s="35"/>
      <c r="U97" s="35"/>
      <c r="V97" s="35"/>
      <c r="W97" s="35"/>
      <c r="X97" s="26"/>
    </row>
    <row r="98" spans="1:24" ht="15.75" thickTop="1" x14ac:dyDescent="0.25">
      <c r="A98" s="289"/>
      <c r="B98" s="283"/>
      <c r="C98" s="112"/>
      <c r="D98" s="35"/>
      <c r="E98" s="35"/>
      <c r="F98" s="35"/>
      <c r="G98" s="35"/>
      <c r="H98" s="17"/>
      <c r="I98" s="17"/>
      <c r="J98" s="17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26"/>
    </row>
    <row r="99" spans="1:24" ht="38.25" x14ac:dyDescent="0.25">
      <c r="A99" s="289"/>
      <c r="B99" s="283"/>
      <c r="C99" s="112"/>
      <c r="D99" s="415" t="s">
        <v>60</v>
      </c>
      <c r="E99" s="169" t="s">
        <v>81</v>
      </c>
      <c r="F99" s="169" t="s">
        <v>73</v>
      </c>
      <c r="G99" s="200" t="s">
        <v>74</v>
      </c>
      <c r="H99" s="178" t="s">
        <v>75</v>
      </c>
      <c r="I99" s="178" t="s">
        <v>70</v>
      </c>
      <c r="J99" s="178" t="s">
        <v>76</v>
      </c>
      <c r="K99" s="169" t="s">
        <v>77</v>
      </c>
      <c r="L99" s="200" t="s">
        <v>78</v>
      </c>
      <c r="M99" s="169" t="s">
        <v>79</v>
      </c>
      <c r="N99" s="169" t="s">
        <v>82</v>
      </c>
      <c r="O99" s="35"/>
      <c r="P99" s="35"/>
      <c r="Q99" s="35"/>
      <c r="R99" s="35"/>
      <c r="S99" s="35"/>
      <c r="T99" s="35"/>
      <c r="U99" s="35"/>
      <c r="V99" s="35"/>
      <c r="W99" s="35"/>
      <c r="X99" s="26"/>
    </row>
    <row r="100" spans="1:24" x14ac:dyDescent="0.25">
      <c r="A100" s="286">
        <f>E100+F100+G100+H100+I100+J100+K100+L100+M100+N100</f>
        <v>63</v>
      </c>
      <c r="B100" s="283"/>
      <c r="C100" s="112"/>
      <c r="D100" s="179" t="s">
        <v>80</v>
      </c>
      <c r="E100" s="393">
        <f>QM_2013!C91</f>
        <v>0</v>
      </c>
      <c r="F100" s="393">
        <f>QM_2013!D91</f>
        <v>0</v>
      </c>
      <c r="G100" s="393">
        <f>QM_2013!E91</f>
        <v>0</v>
      </c>
      <c r="H100" s="393">
        <f>QM_2013!F91</f>
        <v>0</v>
      </c>
      <c r="I100" s="393">
        <f>QM_2013!G91</f>
        <v>0</v>
      </c>
      <c r="J100" s="393">
        <f>QM_2013!H91</f>
        <v>0</v>
      </c>
      <c r="K100" s="393">
        <v>2</v>
      </c>
      <c r="L100" s="393">
        <v>10</v>
      </c>
      <c r="M100" s="393">
        <f>QM_2013!K91</f>
        <v>40</v>
      </c>
      <c r="N100" s="393">
        <v>11</v>
      </c>
      <c r="O100" s="35"/>
      <c r="P100" s="35"/>
      <c r="Q100" s="35"/>
      <c r="R100" s="35"/>
      <c r="S100" s="35"/>
      <c r="T100" s="35"/>
      <c r="U100" s="35"/>
      <c r="V100" s="35"/>
      <c r="W100" s="35"/>
      <c r="X100" s="26"/>
    </row>
    <row r="101" spans="1:24" x14ac:dyDescent="0.25">
      <c r="A101" s="289"/>
      <c r="B101" s="283"/>
      <c r="C101" s="112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26"/>
    </row>
    <row r="102" spans="1:24" ht="39" thickBot="1" x14ac:dyDescent="0.3">
      <c r="A102" s="289"/>
      <c r="B102" s="283"/>
      <c r="C102" s="112"/>
      <c r="D102" s="35"/>
      <c r="E102" s="231" t="s">
        <v>81</v>
      </c>
      <c r="F102" s="231" t="s">
        <v>73</v>
      </c>
      <c r="G102" s="232" t="s">
        <v>74</v>
      </c>
      <c r="H102" s="231" t="s">
        <v>75</v>
      </c>
      <c r="I102" s="231" t="s">
        <v>70</v>
      </c>
      <c r="J102" s="231" t="s">
        <v>76</v>
      </c>
      <c r="K102" s="231" t="s">
        <v>77</v>
      </c>
      <c r="L102" s="232" t="s">
        <v>78</v>
      </c>
      <c r="M102" s="231" t="s">
        <v>79</v>
      </c>
      <c r="N102" s="231" t="s">
        <v>82</v>
      </c>
      <c r="O102" s="35"/>
      <c r="P102" s="35"/>
      <c r="Q102" s="35"/>
      <c r="R102" s="35"/>
      <c r="S102" s="35"/>
      <c r="T102" s="35"/>
      <c r="U102" s="35"/>
      <c r="V102" s="35"/>
      <c r="W102" s="35"/>
      <c r="X102" s="26"/>
    </row>
    <row r="103" spans="1:24" ht="16.5" thickTop="1" thickBot="1" x14ac:dyDescent="0.3">
      <c r="A103" s="289"/>
      <c r="B103" s="283"/>
      <c r="C103" s="112"/>
      <c r="D103" s="205" t="s">
        <v>94</v>
      </c>
      <c r="E103" s="213">
        <f t="shared" ref="E103:N103" si="2">E100</f>
        <v>0</v>
      </c>
      <c r="F103" s="213">
        <f t="shared" si="2"/>
        <v>0</v>
      </c>
      <c r="G103" s="213">
        <f t="shared" si="2"/>
        <v>0</v>
      </c>
      <c r="H103" s="213">
        <f t="shared" si="2"/>
        <v>0</v>
      </c>
      <c r="I103" s="213">
        <f t="shared" si="2"/>
        <v>0</v>
      </c>
      <c r="J103" s="213">
        <f t="shared" si="2"/>
        <v>0</v>
      </c>
      <c r="K103" s="213">
        <f t="shared" si="2"/>
        <v>2</v>
      </c>
      <c r="L103" s="213">
        <f>L100</f>
        <v>10</v>
      </c>
      <c r="M103" s="213">
        <f t="shared" si="2"/>
        <v>40</v>
      </c>
      <c r="N103" s="213">
        <f t="shared" si="2"/>
        <v>11</v>
      </c>
      <c r="O103" s="35"/>
      <c r="P103" s="35"/>
      <c r="Q103" s="35"/>
      <c r="R103" s="35"/>
      <c r="S103" s="35"/>
      <c r="T103" s="35"/>
      <c r="U103" s="35"/>
      <c r="V103" s="35"/>
      <c r="W103" s="35"/>
      <c r="X103" s="26"/>
    </row>
    <row r="104" spans="1:24" ht="15.75" thickTop="1" x14ac:dyDescent="0.25">
      <c r="A104" s="289"/>
      <c r="B104" s="283"/>
      <c r="C104" s="112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26"/>
    </row>
    <row r="105" spans="1:24" x14ac:dyDescent="0.25">
      <c r="A105" s="289"/>
      <c r="B105" s="283"/>
      <c r="C105" s="112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26"/>
    </row>
    <row r="106" spans="1:24" ht="15.75" thickBot="1" x14ac:dyDescent="0.3">
      <c r="A106" s="289"/>
      <c r="B106" s="283"/>
      <c r="C106" s="114"/>
      <c r="D106" s="11"/>
      <c r="E106" s="11"/>
      <c r="F106" s="11"/>
      <c r="G106" s="11"/>
      <c r="H106" s="261"/>
      <c r="I106" s="279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5"/>
    </row>
    <row r="107" spans="1:24" ht="15.75" thickBot="1" x14ac:dyDescent="0.3">
      <c r="A107" s="284"/>
      <c r="B107" s="281"/>
      <c r="E107" s="11"/>
      <c r="H107" s="155"/>
      <c r="I107" s="154"/>
    </row>
    <row r="108" spans="1:24" x14ac:dyDescent="0.25">
      <c r="A108" s="284"/>
      <c r="B108" s="281"/>
      <c r="C108" s="254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275"/>
      <c r="P108" s="275"/>
      <c r="Q108" s="275"/>
      <c r="R108" s="275"/>
      <c r="S108" s="111"/>
      <c r="T108" s="111"/>
      <c r="U108" s="111"/>
      <c r="V108" s="257"/>
    </row>
    <row r="109" spans="1:24" x14ac:dyDescent="0.25">
      <c r="A109" s="284"/>
      <c r="B109" s="281"/>
      <c r="C109" s="112"/>
      <c r="D109" s="707" t="s">
        <v>41</v>
      </c>
      <c r="E109" s="708"/>
      <c r="F109" s="709"/>
      <c r="G109" s="24"/>
      <c r="H109" s="24"/>
      <c r="I109" s="35"/>
      <c r="J109" s="35"/>
      <c r="K109" s="645" t="s">
        <v>43</v>
      </c>
      <c r="L109" s="646"/>
      <c r="M109" s="646"/>
      <c r="N109" s="647"/>
      <c r="O109" s="24"/>
      <c r="P109" s="675"/>
      <c r="Q109" s="675"/>
      <c r="R109" s="675"/>
      <c r="S109" s="35"/>
      <c r="T109" s="35"/>
      <c r="U109" s="35"/>
      <c r="V109" s="26"/>
    </row>
    <row r="110" spans="1:24" x14ac:dyDescent="0.25">
      <c r="A110" s="284"/>
      <c r="B110" s="281"/>
      <c r="C110" s="112"/>
      <c r="D110" s="32" t="s">
        <v>14</v>
      </c>
      <c r="E110" s="91" t="s">
        <v>1</v>
      </c>
      <c r="F110" s="91" t="s">
        <v>0</v>
      </c>
      <c r="G110" s="247" t="s">
        <v>2</v>
      </c>
      <c r="H110" s="155"/>
      <c r="I110" s="35"/>
      <c r="J110" s="35"/>
      <c r="K110" s="648"/>
      <c r="L110" s="649"/>
      <c r="M110" s="649"/>
      <c r="N110" s="650"/>
      <c r="O110" s="24"/>
      <c r="P110" s="152"/>
      <c r="Q110" s="153"/>
      <c r="R110" s="153"/>
      <c r="S110" s="35"/>
      <c r="T110" s="35"/>
      <c r="U110" s="35"/>
      <c r="V110" s="26"/>
    </row>
    <row r="111" spans="1:24" x14ac:dyDescent="0.25">
      <c r="A111" s="294">
        <f>E111+F111+G111</f>
        <v>63</v>
      </c>
      <c r="B111" s="281"/>
      <c r="C111" s="112"/>
      <c r="D111" s="416" t="s">
        <v>11</v>
      </c>
      <c r="E111" s="164">
        <f>QM_2013!C96</f>
        <v>0</v>
      </c>
      <c r="F111" s="223">
        <v>63</v>
      </c>
      <c r="G111" s="248">
        <f>QM_2013!E96</f>
        <v>0</v>
      </c>
      <c r="H111" s="155"/>
      <c r="I111" s="35"/>
      <c r="J111" s="35"/>
      <c r="K111" s="35"/>
      <c r="L111" s="35"/>
      <c r="M111" s="35"/>
      <c r="N111" s="35"/>
      <c r="O111" s="24"/>
      <c r="P111" s="152"/>
      <c r="Q111" s="157"/>
      <c r="R111" s="156"/>
      <c r="S111" s="35"/>
      <c r="T111" s="35"/>
      <c r="U111" s="35"/>
      <c r="V111" s="26"/>
    </row>
    <row r="112" spans="1:24" x14ac:dyDescent="0.25">
      <c r="A112" s="284"/>
      <c r="B112" s="281"/>
      <c r="C112" s="112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26"/>
    </row>
    <row r="113" spans="1:22" ht="15.75" thickBot="1" x14ac:dyDescent="0.3">
      <c r="A113" s="284"/>
      <c r="B113" s="281"/>
      <c r="C113" s="112"/>
      <c r="D113" s="35"/>
      <c r="E113" s="249" t="s">
        <v>1</v>
      </c>
      <c r="F113" s="250" t="s">
        <v>0</v>
      </c>
      <c r="G113" s="251" t="s">
        <v>2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26"/>
    </row>
    <row r="114" spans="1:22" ht="16.5" thickTop="1" thickBot="1" x14ac:dyDescent="0.3">
      <c r="A114" s="284"/>
      <c r="B114" s="281"/>
      <c r="C114" s="112"/>
      <c r="D114" s="211" t="s">
        <v>94</v>
      </c>
      <c r="E114" s="212">
        <f>E111</f>
        <v>0</v>
      </c>
      <c r="F114" s="252">
        <f>QM_2013!D96</f>
        <v>52</v>
      </c>
      <c r="G114" s="213">
        <f>G111</f>
        <v>0</v>
      </c>
      <c r="H114" s="24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26"/>
    </row>
    <row r="115" spans="1:22" ht="15.75" thickTop="1" x14ac:dyDescent="0.25">
      <c r="A115" s="284"/>
      <c r="B115" s="281"/>
      <c r="C115" s="112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26"/>
    </row>
    <row r="116" spans="1:22" x14ac:dyDescent="0.25">
      <c r="A116" s="284"/>
      <c r="B116" s="281"/>
      <c r="C116" s="112"/>
      <c r="D116" s="35"/>
      <c r="E116" s="202" t="s">
        <v>7</v>
      </c>
      <c r="F116" s="202" t="s">
        <v>12</v>
      </c>
      <c r="G116" s="202" t="s">
        <v>13</v>
      </c>
      <c r="H116" s="202" t="s">
        <v>10</v>
      </c>
      <c r="I116" s="166" t="s">
        <v>2</v>
      </c>
      <c r="J116" s="35"/>
      <c r="K116" s="35"/>
      <c r="L116" s="35"/>
      <c r="M116" s="35"/>
      <c r="N116" s="35"/>
      <c r="O116" s="24"/>
      <c r="P116" s="153"/>
      <c r="Q116" s="153"/>
      <c r="R116" s="153"/>
      <c r="S116" s="35"/>
      <c r="T116" s="35"/>
      <c r="U116" s="35"/>
      <c r="V116" s="26"/>
    </row>
    <row r="117" spans="1:22" x14ac:dyDescent="0.25">
      <c r="A117" s="294">
        <f>E117+F117+G117+H117+I117</f>
        <v>63</v>
      </c>
      <c r="B117" s="281"/>
      <c r="C117" s="112"/>
      <c r="D117" s="417" t="s">
        <v>71</v>
      </c>
      <c r="E117" s="163">
        <f>QM_2013!C98</f>
        <v>0</v>
      </c>
      <c r="F117" s="404">
        <f>QM_2013!D98</f>
        <v>0</v>
      </c>
      <c r="G117" s="404">
        <v>4</v>
      </c>
      <c r="H117" s="403">
        <v>59</v>
      </c>
      <c r="I117" s="163">
        <f>QM_2013!G98</f>
        <v>0</v>
      </c>
      <c r="J117" s="35"/>
      <c r="K117" s="35"/>
      <c r="L117" s="35"/>
      <c r="M117" s="35"/>
      <c r="N117" s="35"/>
      <c r="O117" s="24"/>
      <c r="P117" s="152"/>
      <c r="Q117" s="158"/>
      <c r="R117" s="158"/>
      <c r="S117" s="35"/>
      <c r="T117" s="35"/>
      <c r="U117" s="35"/>
      <c r="V117" s="26"/>
    </row>
    <row r="118" spans="1:22" x14ac:dyDescent="0.25">
      <c r="A118" s="294">
        <f>E118+F118+G118+H118+I118</f>
        <v>63</v>
      </c>
      <c r="B118" s="281"/>
      <c r="C118" s="112"/>
      <c r="D118" s="417" t="s">
        <v>72</v>
      </c>
      <c r="E118" s="164">
        <v>0</v>
      </c>
      <c r="F118" s="225">
        <v>8</v>
      </c>
      <c r="G118" s="225">
        <v>4</v>
      </c>
      <c r="H118" s="223">
        <v>44</v>
      </c>
      <c r="I118" s="224">
        <v>7</v>
      </c>
      <c r="J118" s="35"/>
      <c r="K118" s="35"/>
      <c r="L118" s="35"/>
      <c r="M118" s="35"/>
      <c r="N118" s="35"/>
      <c r="O118" s="24"/>
      <c r="P118" s="152"/>
      <c r="Q118" s="158"/>
      <c r="R118" s="158"/>
      <c r="S118" s="35"/>
      <c r="T118" s="35"/>
      <c r="U118" s="35"/>
      <c r="V118" s="26"/>
    </row>
    <row r="119" spans="1:22" x14ac:dyDescent="0.25">
      <c r="A119" s="284"/>
      <c r="B119" s="281"/>
      <c r="C119" s="112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26"/>
    </row>
    <row r="120" spans="1:22" ht="15.75" thickBot="1" x14ac:dyDescent="0.3">
      <c r="A120" s="284"/>
      <c r="B120" s="281"/>
      <c r="C120" s="112"/>
      <c r="D120" s="35"/>
      <c r="E120" s="249" t="s">
        <v>7</v>
      </c>
      <c r="F120" s="233" t="s">
        <v>12</v>
      </c>
      <c r="G120" s="233" t="s">
        <v>13</v>
      </c>
      <c r="H120" s="233" t="s">
        <v>10</v>
      </c>
      <c r="I120" s="233" t="s">
        <v>2</v>
      </c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26"/>
    </row>
    <row r="121" spans="1:22" ht="16.5" thickTop="1" thickBot="1" x14ac:dyDescent="0.3">
      <c r="A121" s="284"/>
      <c r="B121" s="281"/>
      <c r="C121" s="276"/>
      <c r="D121" s="272" t="s">
        <v>94</v>
      </c>
      <c r="E121" s="273">
        <f>SUM(E117:E118)</f>
        <v>0</v>
      </c>
      <c r="F121" s="204">
        <f>SUM(F117:F118)</f>
        <v>8</v>
      </c>
      <c r="G121" s="209">
        <f>SUM(G117:G118)</f>
        <v>8</v>
      </c>
      <c r="H121" s="206">
        <f>SUM(H117:H118)</f>
        <v>103</v>
      </c>
      <c r="I121" s="205">
        <f>SUM(I117:I118)</f>
        <v>7</v>
      </c>
      <c r="J121" s="35"/>
      <c r="K121" s="35"/>
      <c r="L121" s="35"/>
      <c r="M121" s="35"/>
      <c r="N121" s="35"/>
      <c r="O121" s="24"/>
      <c r="P121" s="152"/>
      <c r="Q121" s="158"/>
      <c r="R121" s="158"/>
      <c r="S121" s="35"/>
      <c r="T121" s="35"/>
      <c r="U121" s="35"/>
      <c r="V121" s="26"/>
    </row>
    <row r="122" spans="1:22" ht="15.75" thickTop="1" x14ac:dyDescent="0.25">
      <c r="A122" s="284"/>
      <c r="B122" s="281"/>
      <c r="C122" s="112"/>
      <c r="D122" s="35"/>
      <c r="E122" s="274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26"/>
    </row>
    <row r="123" spans="1:22" ht="15.75" thickBot="1" x14ac:dyDescent="0.3">
      <c r="A123" s="284"/>
      <c r="B123" s="281"/>
      <c r="C123" s="114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5"/>
    </row>
    <row r="124" spans="1:22" x14ac:dyDescent="0.25">
      <c r="A124" s="287"/>
    </row>
    <row r="125" spans="1:22" x14ac:dyDescent="0.25">
      <c r="A125" s="287"/>
    </row>
    <row r="126" spans="1:22" x14ac:dyDescent="0.25">
      <c r="A126" s="287"/>
    </row>
    <row r="127" spans="1:22" ht="15.75" thickBot="1" x14ac:dyDescent="0.3">
      <c r="A127" s="287"/>
    </row>
    <row r="128" spans="1:22" x14ac:dyDescent="0.25">
      <c r="A128" s="287"/>
      <c r="D128" s="730" t="s">
        <v>65</v>
      </c>
      <c r="E128" s="731"/>
      <c r="F128" s="732"/>
      <c r="G128" s="118"/>
      <c r="H128" s="111"/>
      <c r="I128" s="108" t="s">
        <v>62</v>
      </c>
    </row>
    <row r="129" spans="1:18" x14ac:dyDescent="0.25">
      <c r="A129" s="287"/>
      <c r="D129" s="150"/>
      <c r="E129" s="431"/>
      <c r="F129" s="431"/>
      <c r="G129" s="35"/>
      <c r="H129" s="35"/>
      <c r="I129" s="148" t="s">
        <v>63</v>
      </c>
    </row>
    <row r="130" spans="1:18" x14ac:dyDescent="0.25">
      <c r="A130" s="287"/>
      <c r="D130" s="112"/>
      <c r="E130" s="35"/>
      <c r="F130" s="35"/>
      <c r="G130" s="35"/>
      <c r="H130" s="35"/>
      <c r="I130" s="109" t="s">
        <v>68</v>
      </c>
    </row>
    <row r="131" spans="1:18" x14ac:dyDescent="0.25">
      <c r="A131" s="287"/>
      <c r="D131" s="714" t="s">
        <v>33</v>
      </c>
      <c r="E131" s="652"/>
      <c r="F131" s="652"/>
      <c r="G131" s="653"/>
      <c r="H131" s="53"/>
      <c r="I131" s="109" t="s">
        <v>46</v>
      </c>
    </row>
    <row r="132" spans="1:18" ht="15.75" thickBot="1" x14ac:dyDescent="0.3">
      <c r="A132" s="287"/>
      <c r="D132" s="715"/>
      <c r="E132" s="716"/>
      <c r="F132" s="716"/>
      <c r="G132" s="717"/>
      <c r="H132" s="119"/>
      <c r="I132" s="149" t="s">
        <v>47</v>
      </c>
    </row>
    <row r="133" spans="1:18" ht="15.75" thickBot="1" x14ac:dyDescent="0.3">
      <c r="A133" s="287"/>
    </row>
    <row r="134" spans="1:18" x14ac:dyDescent="0.25">
      <c r="A134" s="287"/>
      <c r="D134" s="718" t="s">
        <v>64</v>
      </c>
      <c r="E134" s="719"/>
      <c r="F134" s="720"/>
      <c r="G134" s="111"/>
      <c r="H134" s="116"/>
      <c r="I134" s="106" t="s">
        <v>62</v>
      </c>
    </row>
    <row r="135" spans="1:18" x14ac:dyDescent="0.25">
      <c r="A135" s="287"/>
      <c r="D135" s="112"/>
      <c r="E135" s="35"/>
      <c r="F135" s="35"/>
      <c r="G135" s="35"/>
      <c r="H135" s="34"/>
      <c r="I135" s="110" t="s">
        <v>50</v>
      </c>
    </row>
    <row r="136" spans="1:18" x14ac:dyDescent="0.25">
      <c r="A136" s="287"/>
      <c r="D136" s="112"/>
      <c r="E136" s="35"/>
      <c r="F136" s="35"/>
      <c r="G136" s="35"/>
      <c r="H136" s="34"/>
      <c r="I136" s="110" t="s">
        <v>52</v>
      </c>
    </row>
    <row r="137" spans="1:18" x14ac:dyDescent="0.25">
      <c r="A137" s="287"/>
      <c r="D137" s="112"/>
      <c r="E137" s="35"/>
      <c r="F137" s="35"/>
      <c r="G137" s="35"/>
      <c r="H137" s="34"/>
      <c r="I137" s="113" t="s">
        <v>53</v>
      </c>
      <c r="M137" s="675"/>
      <c r="N137" s="675"/>
      <c r="O137" s="675"/>
      <c r="P137" s="675"/>
      <c r="Q137" s="24"/>
      <c r="R137" s="35"/>
    </row>
    <row r="138" spans="1:18" ht="15.75" thickBot="1" x14ac:dyDescent="0.3">
      <c r="A138" s="287"/>
      <c r="D138" s="114"/>
      <c r="E138" s="11"/>
      <c r="F138" s="11"/>
      <c r="G138" s="11"/>
      <c r="H138" s="117"/>
      <c r="I138" s="105" t="s">
        <v>54</v>
      </c>
      <c r="J138" s="35"/>
      <c r="M138" s="152"/>
      <c r="N138" s="153"/>
      <c r="O138" s="153"/>
      <c r="P138" s="153"/>
      <c r="Q138" s="154"/>
    </row>
    <row r="139" spans="1:18" ht="15.75" thickBot="1" x14ac:dyDescent="0.3">
      <c r="A139" s="287"/>
      <c r="M139" s="155"/>
      <c r="N139" s="157"/>
      <c r="O139" s="158"/>
      <c r="P139" s="156"/>
      <c r="Q139" s="159"/>
    </row>
    <row r="140" spans="1:18" x14ac:dyDescent="0.25">
      <c r="A140" s="287"/>
      <c r="D140" s="721" t="s">
        <v>37</v>
      </c>
      <c r="E140" s="722"/>
      <c r="F140" s="722"/>
      <c r="G140" s="722"/>
      <c r="H140" s="118"/>
      <c r="I140" s="107" t="s">
        <v>62</v>
      </c>
      <c r="M140" s="155"/>
      <c r="N140" s="157"/>
      <c r="O140" s="158"/>
      <c r="P140" s="156"/>
      <c r="Q140" s="159"/>
    </row>
    <row r="141" spans="1:18" x14ac:dyDescent="0.25">
      <c r="A141" s="287"/>
      <c r="D141" s="112"/>
      <c r="E141" s="35"/>
      <c r="F141" s="35"/>
      <c r="G141" s="35"/>
      <c r="H141" s="35"/>
      <c r="I141" s="55" t="s">
        <v>48</v>
      </c>
      <c r="M141" s="155"/>
      <c r="N141" s="157"/>
      <c r="O141" s="158"/>
      <c r="P141" s="156"/>
      <c r="Q141" s="159"/>
    </row>
    <row r="142" spans="1:18" x14ac:dyDescent="0.25">
      <c r="A142" s="287"/>
      <c r="D142" s="723" t="s">
        <v>36</v>
      </c>
      <c r="E142" s="724"/>
      <c r="F142" s="724"/>
      <c r="G142" s="724"/>
      <c r="H142" s="53"/>
      <c r="I142" s="120" t="s">
        <v>49</v>
      </c>
      <c r="M142" s="155"/>
      <c r="N142" s="157"/>
      <c r="O142" s="158"/>
      <c r="P142" s="156"/>
      <c r="Q142" s="159"/>
    </row>
    <row r="143" spans="1:18" ht="15.75" thickBot="1" x14ac:dyDescent="0.3">
      <c r="A143" s="287"/>
      <c r="D143" s="725"/>
      <c r="E143" s="726"/>
      <c r="F143" s="726"/>
      <c r="G143" s="726"/>
      <c r="H143" s="119"/>
      <c r="I143" s="121"/>
    </row>
    <row r="144" spans="1:18" ht="15.75" thickBot="1" x14ac:dyDescent="0.3">
      <c r="A144" s="287"/>
    </row>
    <row r="145" spans="1:18" x14ac:dyDescent="0.25">
      <c r="A145" s="287"/>
      <c r="D145" s="727" t="s">
        <v>38</v>
      </c>
      <c r="E145" s="728"/>
      <c r="F145" s="729"/>
      <c r="G145" s="118"/>
      <c r="H145" s="116"/>
      <c r="I145" s="127" t="s">
        <v>62</v>
      </c>
    </row>
    <row r="146" spans="1:18" x14ac:dyDescent="0.25">
      <c r="A146" s="287"/>
      <c r="D146" s="112"/>
      <c r="E146" s="35"/>
      <c r="F146" s="35"/>
      <c r="G146" s="35"/>
      <c r="H146" s="34"/>
      <c r="I146" s="123" t="s">
        <v>51</v>
      </c>
    </row>
    <row r="147" spans="1:18" x14ac:dyDescent="0.25">
      <c r="A147" s="287"/>
      <c r="D147" s="710" t="s">
        <v>34</v>
      </c>
      <c r="E147" s="711"/>
      <c r="F147" s="711"/>
      <c r="G147" s="711"/>
      <c r="H147" s="125"/>
      <c r="I147" s="124"/>
    </row>
    <row r="148" spans="1:18" ht="15.75" thickBot="1" x14ac:dyDescent="0.3">
      <c r="A148" s="287"/>
      <c r="D148" s="712"/>
      <c r="E148" s="713"/>
      <c r="F148" s="713"/>
      <c r="G148" s="713"/>
      <c r="H148" s="119"/>
      <c r="I148" s="115"/>
    </row>
    <row r="149" spans="1:18" ht="15.75" thickBot="1" x14ac:dyDescent="0.3">
      <c r="A149" s="287"/>
      <c r="O149" s="675"/>
      <c r="P149" s="675"/>
      <c r="Q149" s="675"/>
      <c r="R149" s="24"/>
    </row>
    <row r="150" spans="1:18" x14ac:dyDescent="0.25">
      <c r="A150" s="287"/>
      <c r="D150" s="733" t="s">
        <v>39</v>
      </c>
      <c r="E150" s="734"/>
      <c r="F150" s="734"/>
      <c r="G150" s="735"/>
      <c r="H150" s="116"/>
      <c r="I150" s="126" t="s">
        <v>62</v>
      </c>
      <c r="O150" s="152"/>
      <c r="P150" s="153"/>
      <c r="Q150" s="153"/>
      <c r="R150" s="153"/>
    </row>
    <row r="151" spans="1:18" x14ac:dyDescent="0.25">
      <c r="A151" s="287"/>
      <c r="D151" s="112"/>
      <c r="E151" s="35"/>
      <c r="F151" s="35"/>
      <c r="G151" s="35"/>
      <c r="H151" s="34"/>
      <c r="I151" s="131" t="s">
        <v>57</v>
      </c>
      <c r="O151" s="155"/>
      <c r="P151" s="157"/>
      <c r="Q151" s="158"/>
      <c r="R151" s="158"/>
    </row>
    <row r="152" spans="1:18" x14ac:dyDescent="0.25">
      <c r="A152" s="287"/>
      <c r="D152" s="132"/>
      <c r="E152" s="133"/>
      <c r="F152" s="133"/>
      <c r="G152" s="133"/>
      <c r="H152" s="35"/>
      <c r="I152" s="128" t="s">
        <v>56</v>
      </c>
      <c r="O152" s="155"/>
      <c r="P152" s="170"/>
      <c r="Q152" s="170"/>
      <c r="R152" s="171"/>
    </row>
    <row r="153" spans="1:18" x14ac:dyDescent="0.25">
      <c r="A153" s="287"/>
      <c r="D153" s="736" t="s">
        <v>35</v>
      </c>
      <c r="E153" s="737"/>
      <c r="F153" s="737"/>
      <c r="G153" s="737"/>
      <c r="H153" s="134"/>
      <c r="I153" s="129" t="s">
        <v>55</v>
      </c>
      <c r="O153" s="152"/>
      <c r="P153" s="156"/>
      <c r="Q153" s="156"/>
      <c r="R153" s="156"/>
    </row>
    <row r="154" spans="1:18" ht="15.75" thickBot="1" x14ac:dyDescent="0.3">
      <c r="A154" s="287"/>
      <c r="D154" s="738"/>
      <c r="E154" s="739"/>
      <c r="F154" s="739"/>
      <c r="G154" s="739"/>
      <c r="H154" s="135"/>
      <c r="I154" s="130" t="s">
        <v>58</v>
      </c>
      <c r="L154" s="35"/>
      <c r="M154" s="152"/>
      <c r="N154" s="153"/>
      <c r="O154" s="153"/>
      <c r="P154" s="153"/>
      <c r="Q154" s="153"/>
      <c r="R154" s="177"/>
    </row>
    <row r="155" spans="1:18" ht="15.75" thickBot="1" x14ac:dyDescent="0.3">
      <c r="A155" s="287"/>
      <c r="L155" s="153"/>
      <c r="M155" s="155"/>
      <c r="P155" s="158"/>
      <c r="Q155" s="156"/>
      <c r="R155" s="176"/>
    </row>
    <row r="156" spans="1:18" x14ac:dyDescent="0.25">
      <c r="A156" s="287"/>
      <c r="C156" s="35"/>
      <c r="D156" s="697" t="s">
        <v>40</v>
      </c>
      <c r="E156" s="698"/>
      <c r="F156" s="699"/>
      <c r="G156" s="118"/>
      <c r="H156" s="116"/>
      <c r="I156" s="136" t="s">
        <v>62</v>
      </c>
      <c r="L156" s="158"/>
      <c r="M156" s="24"/>
      <c r="P156" s="153"/>
      <c r="Q156" s="153"/>
      <c r="R156" s="155"/>
    </row>
    <row r="157" spans="1:18" x14ac:dyDescent="0.25">
      <c r="A157" s="287"/>
      <c r="C157" s="35"/>
      <c r="D157" s="112"/>
      <c r="E157" s="17"/>
      <c r="F157" s="17"/>
      <c r="G157" s="35"/>
      <c r="H157" s="34"/>
      <c r="I157" s="137" t="s">
        <v>59</v>
      </c>
      <c r="L157" s="35"/>
      <c r="M157" s="24"/>
      <c r="N157" s="24"/>
      <c r="O157" s="155"/>
      <c r="P157" s="157"/>
      <c r="Q157" s="156"/>
      <c r="R157" s="155"/>
    </row>
    <row r="158" spans="1:18" x14ac:dyDescent="0.25">
      <c r="A158" s="287"/>
      <c r="C158" s="35"/>
      <c r="D158" s="700" t="s">
        <v>42</v>
      </c>
      <c r="E158" s="701"/>
      <c r="F158" s="701"/>
      <c r="G158" s="702"/>
      <c r="H158" s="134"/>
      <c r="I158" s="137" t="s">
        <v>60</v>
      </c>
      <c r="M158" s="155"/>
      <c r="N158" s="153"/>
      <c r="O158" s="153"/>
      <c r="P158" s="154"/>
      <c r="Q158" s="24"/>
      <c r="R158" s="24"/>
    </row>
    <row r="159" spans="1:18" ht="15.75" thickBot="1" x14ac:dyDescent="0.3">
      <c r="A159" s="287"/>
      <c r="D159" s="703"/>
      <c r="E159" s="704"/>
      <c r="F159" s="704"/>
      <c r="G159" s="705"/>
      <c r="H159" s="135"/>
      <c r="I159" s="12" t="s">
        <v>61</v>
      </c>
      <c r="M159" s="155"/>
      <c r="N159" s="157"/>
      <c r="O159" s="156"/>
      <c r="P159" s="176"/>
      <c r="Q159" s="24"/>
      <c r="R159" s="24"/>
    </row>
    <row r="160" spans="1:18" ht="15.75" thickBot="1" x14ac:dyDescent="0.3">
      <c r="A160" s="287"/>
      <c r="M160" s="24"/>
      <c r="N160" s="24"/>
      <c r="O160" s="24"/>
      <c r="P160" s="24"/>
      <c r="Q160" s="24"/>
      <c r="R160" s="24"/>
    </row>
    <row r="161" spans="1:18" x14ac:dyDescent="0.25">
      <c r="A161" s="287"/>
      <c r="D161" s="740" t="s">
        <v>41</v>
      </c>
      <c r="E161" s="741"/>
      <c r="F161" s="741"/>
      <c r="G161" s="118"/>
      <c r="H161" s="111"/>
      <c r="I161" s="138" t="s">
        <v>62</v>
      </c>
      <c r="M161" s="24"/>
      <c r="N161" s="24"/>
      <c r="O161" s="24"/>
      <c r="P161" s="24"/>
      <c r="Q161" s="24"/>
      <c r="R161" s="24"/>
    </row>
    <row r="162" spans="1:18" x14ac:dyDescent="0.25">
      <c r="A162" s="287"/>
      <c r="D162" s="112"/>
      <c r="E162" s="35"/>
      <c r="F162" s="122"/>
      <c r="G162" s="35"/>
      <c r="H162" s="35"/>
      <c r="I162" s="140" t="s">
        <v>23</v>
      </c>
      <c r="M162" s="24"/>
      <c r="N162" s="188"/>
      <c r="O162" s="188"/>
      <c r="P162" s="189"/>
      <c r="Q162" s="24"/>
      <c r="R162" s="24"/>
    </row>
    <row r="163" spans="1:18" x14ac:dyDescent="0.25">
      <c r="A163" s="287"/>
      <c r="D163" s="693" t="s">
        <v>43</v>
      </c>
      <c r="E163" s="694"/>
      <c r="F163" s="694"/>
      <c r="G163" s="694"/>
      <c r="H163" s="134"/>
      <c r="I163" s="139" t="s">
        <v>24</v>
      </c>
      <c r="L163" s="24"/>
      <c r="M163" s="186"/>
      <c r="N163" s="184"/>
      <c r="O163" s="185"/>
      <c r="P163" s="186"/>
      <c r="Q163" s="24"/>
      <c r="R163" s="24"/>
    </row>
    <row r="164" spans="1:18" ht="15.75" thickBot="1" x14ac:dyDescent="0.3">
      <c r="A164" s="287"/>
      <c r="D164" s="695"/>
      <c r="E164" s="696"/>
      <c r="F164" s="696"/>
      <c r="G164" s="696"/>
      <c r="H164" s="135"/>
      <c r="I164" s="15" t="s">
        <v>25</v>
      </c>
      <c r="L164" s="24"/>
      <c r="M164" s="186"/>
      <c r="N164" s="675"/>
      <c r="O164" s="675"/>
      <c r="P164" s="675"/>
      <c r="Q164" s="24"/>
      <c r="R164" s="35"/>
    </row>
  </sheetData>
  <sheetProtection password="EC0B" sheet="1" objects="1" scenarios="1"/>
  <mergeCells count="35">
    <mergeCell ref="E3:H3"/>
    <mergeCell ref="X6:AA8"/>
    <mergeCell ref="D7:F7"/>
    <mergeCell ref="K7:N8"/>
    <mergeCell ref="P7:R7"/>
    <mergeCell ref="H8:H11"/>
    <mergeCell ref="D23:F23"/>
    <mergeCell ref="K23:N24"/>
    <mergeCell ref="D40:G40"/>
    <mergeCell ref="K40:N41"/>
    <mergeCell ref="D57:F57"/>
    <mergeCell ref="K57:N58"/>
    <mergeCell ref="D72:G72"/>
    <mergeCell ref="K72:N75"/>
    <mergeCell ref="I89:L90"/>
    <mergeCell ref="D91:F91"/>
    <mergeCell ref="D109:F109"/>
    <mergeCell ref="K109:N110"/>
    <mergeCell ref="D153:G154"/>
    <mergeCell ref="P109:R109"/>
    <mergeCell ref="D128:F128"/>
    <mergeCell ref="D131:G132"/>
    <mergeCell ref="D134:F134"/>
    <mergeCell ref="M137:P137"/>
    <mergeCell ref="D140:G140"/>
    <mergeCell ref="D142:G143"/>
    <mergeCell ref="D145:F145"/>
    <mergeCell ref="D147:G148"/>
    <mergeCell ref="O149:Q149"/>
    <mergeCell ref="D150:G150"/>
    <mergeCell ref="D156:F156"/>
    <mergeCell ref="D158:G159"/>
    <mergeCell ref="D161:F161"/>
    <mergeCell ref="D163:G164"/>
    <mergeCell ref="N164:P16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AA164"/>
  <sheetViews>
    <sheetView zoomScale="75" zoomScaleNormal="75" workbookViewId="0">
      <selection activeCell="Y146" sqref="Y146"/>
    </sheetView>
  </sheetViews>
  <sheetFormatPr baseColWidth="10" defaultRowHeight="15" x14ac:dyDescent="0.25"/>
  <sheetData>
    <row r="1" spans="1:27" x14ac:dyDescent="0.25">
      <c r="A1" s="287"/>
    </row>
    <row r="2" spans="1:27" x14ac:dyDescent="0.25">
      <c r="A2" s="287"/>
    </row>
    <row r="3" spans="1:27" ht="15.75" x14ac:dyDescent="0.25">
      <c r="A3" s="287"/>
      <c r="E3" s="671" t="s">
        <v>120</v>
      </c>
      <c r="F3" s="672"/>
      <c r="G3" s="672"/>
      <c r="H3" s="673"/>
    </row>
    <row r="4" spans="1:27" x14ac:dyDescent="0.25">
      <c r="A4" s="287"/>
    </row>
    <row r="5" spans="1:27" ht="15.75" thickBot="1" x14ac:dyDescent="0.3">
      <c r="A5" s="287"/>
    </row>
    <row r="6" spans="1:27" x14ac:dyDescent="0.25">
      <c r="A6" s="287"/>
      <c r="C6" s="254"/>
      <c r="D6" s="255"/>
      <c r="E6" s="256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257"/>
      <c r="X6" s="925" t="s">
        <v>118</v>
      </c>
      <c r="Y6" s="926"/>
      <c r="Z6" s="926"/>
      <c r="AA6" s="927"/>
    </row>
    <row r="7" spans="1:27" x14ac:dyDescent="0.25">
      <c r="A7" s="280" t="s">
        <v>100</v>
      </c>
      <c r="C7" s="112"/>
      <c r="D7" s="674" t="s">
        <v>65</v>
      </c>
      <c r="E7" s="674"/>
      <c r="F7" s="674"/>
      <c r="G7" s="35"/>
      <c r="H7" s="35"/>
      <c r="I7" s="35"/>
      <c r="J7" s="35"/>
      <c r="K7" s="651" t="s">
        <v>33</v>
      </c>
      <c r="L7" s="652"/>
      <c r="M7" s="652"/>
      <c r="N7" s="653"/>
      <c r="O7" s="35"/>
      <c r="P7" s="675"/>
      <c r="Q7" s="675"/>
      <c r="R7" s="675"/>
      <c r="S7" s="35"/>
      <c r="T7" s="35"/>
      <c r="U7" s="35"/>
      <c r="V7" s="26"/>
      <c r="X7" s="928"/>
      <c r="Y7" s="929"/>
      <c r="Z7" s="929"/>
      <c r="AA7" s="930"/>
    </row>
    <row r="8" spans="1:27" ht="15.75" thickBot="1" x14ac:dyDescent="0.3">
      <c r="A8" s="284"/>
      <c r="B8" s="281"/>
      <c r="C8" s="112"/>
      <c r="D8" s="440"/>
      <c r="E8" s="440" t="s">
        <v>0</v>
      </c>
      <c r="F8" s="440" t="s">
        <v>1</v>
      </c>
      <c r="G8" s="145" t="s">
        <v>2</v>
      </c>
      <c r="H8" s="922" t="s">
        <v>3</v>
      </c>
      <c r="I8" s="24"/>
      <c r="J8" s="35"/>
      <c r="K8" s="654"/>
      <c r="L8" s="655"/>
      <c r="M8" s="655"/>
      <c r="N8" s="656"/>
      <c r="O8" s="35"/>
      <c r="P8" s="152"/>
      <c r="Q8" s="153"/>
      <c r="R8" s="153"/>
      <c r="S8" s="35"/>
      <c r="T8" s="35"/>
      <c r="U8" s="35"/>
      <c r="V8" s="26"/>
      <c r="X8" s="931"/>
      <c r="Y8" s="932"/>
      <c r="Z8" s="932"/>
      <c r="AA8" s="933"/>
    </row>
    <row r="9" spans="1:27" x14ac:dyDescent="0.25">
      <c r="A9" s="285">
        <f>E9+F9+G9</f>
        <v>21</v>
      </c>
      <c r="B9" s="281"/>
      <c r="C9" s="112"/>
      <c r="D9" s="409" t="s">
        <v>44</v>
      </c>
      <c r="E9" s="68">
        <f>QM_2015!C4</f>
        <v>21</v>
      </c>
      <c r="F9" s="66">
        <f>QM_2015!D4</f>
        <v>0</v>
      </c>
      <c r="G9" s="65"/>
      <c r="H9" s="922"/>
      <c r="I9" s="24"/>
      <c r="J9" s="35"/>
      <c r="K9" s="35"/>
      <c r="L9" s="35"/>
      <c r="M9" s="35"/>
      <c r="N9" s="35"/>
      <c r="O9" s="35"/>
      <c r="P9" s="155"/>
      <c r="Q9" s="156"/>
      <c r="R9" s="157"/>
      <c r="S9" s="35"/>
      <c r="T9" s="35"/>
      <c r="U9" s="35"/>
      <c r="V9" s="26"/>
      <c r="X9" s="405"/>
      <c r="Y9" s="405"/>
      <c r="Z9" s="405"/>
      <c r="AA9" s="405"/>
    </row>
    <row r="10" spans="1:27" x14ac:dyDescent="0.25">
      <c r="A10" s="285">
        <f>E10+F10+G10</f>
        <v>21</v>
      </c>
      <c r="B10" s="281"/>
      <c r="C10" s="112"/>
      <c r="D10" s="409" t="s">
        <v>45</v>
      </c>
      <c r="E10" s="68">
        <f>QM_2015!C5</f>
        <v>16</v>
      </c>
      <c r="F10" s="66">
        <f>QM_2015!D5</f>
        <v>5</v>
      </c>
      <c r="G10" s="406"/>
      <c r="H10" s="922"/>
      <c r="I10" s="24"/>
      <c r="J10" s="35"/>
      <c r="K10" s="35"/>
      <c r="L10" s="35"/>
      <c r="M10" s="35"/>
      <c r="N10" s="35"/>
      <c r="O10" s="35"/>
      <c r="P10" s="155"/>
      <c r="Q10" s="156"/>
      <c r="R10" s="157"/>
      <c r="S10" s="35"/>
      <c r="T10" s="35"/>
      <c r="U10" s="35"/>
      <c r="V10" s="26"/>
      <c r="X10" s="405"/>
      <c r="Y10" s="405"/>
      <c r="Z10" s="405"/>
      <c r="AA10" s="405"/>
    </row>
    <row r="11" spans="1:27" ht="15.75" thickBot="1" x14ac:dyDescent="0.3">
      <c r="A11" s="285">
        <f>E11+F11+G11+H12</f>
        <v>21</v>
      </c>
      <c r="B11" s="281"/>
      <c r="C11" s="112"/>
      <c r="D11" s="409" t="s">
        <v>66</v>
      </c>
      <c r="E11" s="68">
        <f>QM_2015!C7</f>
        <v>15</v>
      </c>
      <c r="F11" s="66">
        <f>QM_2015!D7</f>
        <v>4</v>
      </c>
      <c r="G11" s="407"/>
      <c r="H11" s="923"/>
      <c r="I11" s="155"/>
      <c r="J11" s="35"/>
      <c r="K11" s="35"/>
      <c r="L11" s="35"/>
      <c r="M11" s="35"/>
      <c r="N11" s="35"/>
      <c r="O11" s="35"/>
      <c r="P11" s="155"/>
      <c r="Q11" s="153"/>
      <c r="R11" s="153"/>
      <c r="S11" s="35"/>
      <c r="T11" s="35"/>
      <c r="U11" s="35"/>
      <c r="V11" s="26"/>
    </row>
    <row r="12" spans="1:27" ht="15.75" thickBot="1" x14ac:dyDescent="0.3">
      <c r="A12" s="284"/>
      <c r="B12" s="281"/>
      <c r="C12" s="112"/>
      <c r="D12" s="35"/>
      <c r="E12" s="35"/>
      <c r="F12" s="35"/>
      <c r="G12" s="35"/>
      <c r="H12" s="408">
        <f>QM_2015!E7</f>
        <v>2</v>
      </c>
      <c r="I12" s="35"/>
      <c r="J12" s="181" t="s">
        <v>85</v>
      </c>
      <c r="K12" s="196"/>
      <c r="L12" s="35"/>
      <c r="M12" s="35"/>
      <c r="N12" s="35"/>
      <c r="O12" s="35"/>
      <c r="P12" s="155"/>
      <c r="Q12" s="156"/>
      <c r="R12" s="157"/>
      <c r="S12" s="35"/>
      <c r="T12" s="35"/>
      <c r="U12" s="35"/>
      <c r="V12" s="26"/>
    </row>
    <row r="13" spans="1:27" x14ac:dyDescent="0.25">
      <c r="A13" s="285">
        <f>E13+F13+G13</f>
        <v>21</v>
      </c>
      <c r="B13" s="281"/>
      <c r="C13" s="112"/>
      <c r="D13" s="410" t="s">
        <v>67</v>
      </c>
      <c r="E13" s="194">
        <f>QM_2015!F9+QM_2015!E9</f>
        <v>19</v>
      </c>
      <c r="F13" s="193">
        <f>QM_2015!C9+QM_2015!D9</f>
        <v>2</v>
      </c>
      <c r="G13" s="146"/>
      <c r="H13" s="35"/>
      <c r="I13" s="35"/>
      <c r="J13" s="181" t="s">
        <v>86</v>
      </c>
      <c r="K13" s="197"/>
      <c r="L13" s="35"/>
      <c r="M13" s="35"/>
      <c r="N13" s="35"/>
      <c r="O13" s="35"/>
      <c r="P13" s="155"/>
      <c r="Q13" s="153"/>
      <c r="R13" s="153"/>
      <c r="S13" s="35"/>
      <c r="T13" s="35"/>
      <c r="U13" s="35"/>
      <c r="V13" s="26"/>
    </row>
    <row r="14" spans="1:27" x14ac:dyDescent="0.25">
      <c r="A14" s="284"/>
      <c r="B14" s="281"/>
      <c r="C14" s="112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26"/>
    </row>
    <row r="15" spans="1:27" ht="36.75" thickBot="1" x14ac:dyDescent="0.3">
      <c r="A15" s="284"/>
      <c r="B15" s="281"/>
      <c r="C15" s="112"/>
      <c r="D15" s="35"/>
      <c r="E15" s="244" t="s">
        <v>0</v>
      </c>
      <c r="F15" s="244" t="s">
        <v>1</v>
      </c>
      <c r="G15" s="245" t="s">
        <v>2</v>
      </c>
      <c r="H15" s="244" t="s">
        <v>95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26"/>
    </row>
    <row r="16" spans="1:27" ht="16.5" thickTop="1" thickBot="1" x14ac:dyDescent="0.3">
      <c r="A16" s="284"/>
      <c r="B16" s="281"/>
      <c r="C16" s="112"/>
      <c r="D16" s="205" t="s">
        <v>94</v>
      </c>
      <c r="E16" s="206">
        <f>SUM(E9:E13)</f>
        <v>71</v>
      </c>
      <c r="F16" s="207">
        <f>SUM(F9:F13)</f>
        <v>11</v>
      </c>
      <c r="G16" s="208">
        <f>SUM(G9:G13)</f>
        <v>0</v>
      </c>
      <c r="H16" s="209">
        <f>H12</f>
        <v>2</v>
      </c>
      <c r="I16" s="159"/>
      <c r="J16" s="35"/>
      <c r="K16" s="35"/>
      <c r="L16" s="35"/>
      <c r="M16" s="35"/>
      <c r="N16" s="35"/>
      <c r="O16" s="35"/>
      <c r="P16" s="155"/>
      <c r="Q16" s="157"/>
      <c r="R16" s="158"/>
      <c r="S16" s="35"/>
      <c r="T16" s="35"/>
      <c r="U16" s="35"/>
      <c r="V16" s="26"/>
    </row>
    <row r="17" spans="1:27" ht="16.5" thickTop="1" thickBot="1" x14ac:dyDescent="0.3">
      <c r="A17" s="284"/>
      <c r="B17" s="281"/>
      <c r="C17" s="114"/>
      <c r="D17" s="11"/>
      <c r="E17" s="11"/>
      <c r="F17" s="258"/>
      <c r="G17" s="258"/>
      <c r="H17" s="259"/>
      <c r="I17" s="260"/>
      <c r="J17" s="11"/>
      <c r="K17" s="11"/>
      <c r="L17" s="11"/>
      <c r="M17" s="11"/>
      <c r="N17" s="11"/>
      <c r="O17" s="11"/>
      <c r="P17" s="261"/>
      <c r="Q17" s="262"/>
      <c r="R17" s="258"/>
      <c r="S17" s="11"/>
      <c r="T17" s="11"/>
      <c r="U17" s="11"/>
      <c r="V17" s="115"/>
    </row>
    <row r="18" spans="1:27" x14ac:dyDescent="0.25">
      <c r="A18" s="288"/>
      <c r="B18" s="282"/>
      <c r="C18" s="13"/>
      <c r="D18" s="199"/>
      <c r="E18" s="154"/>
      <c r="F18" s="158"/>
      <c r="G18" s="158"/>
      <c r="H18" s="156"/>
      <c r="I18" s="159"/>
      <c r="K18" s="13"/>
      <c r="L18" s="13"/>
      <c r="M18" s="13"/>
      <c r="N18" s="13"/>
      <c r="O18" s="13"/>
      <c r="P18" s="155"/>
      <c r="Q18" s="157"/>
      <c r="R18" s="158"/>
      <c r="S18" s="13"/>
      <c r="T18" s="13"/>
      <c r="U18" s="13"/>
      <c r="V18" s="13"/>
      <c r="W18" s="13"/>
      <c r="X18" s="13"/>
      <c r="Y18" s="13"/>
      <c r="Z18" s="13"/>
      <c r="AA18" s="13"/>
    </row>
    <row r="19" spans="1:27" x14ac:dyDescent="0.25">
      <c r="A19" s="284"/>
      <c r="B19" s="281"/>
    </row>
    <row r="20" spans="1:27" x14ac:dyDescent="0.25">
      <c r="A20" s="284"/>
      <c r="B20" s="281"/>
    </row>
    <row r="21" spans="1:27" ht="15.75" thickBot="1" x14ac:dyDescent="0.3">
      <c r="A21" s="288"/>
      <c r="B21" s="282"/>
      <c r="C21" s="13"/>
      <c r="D21" s="199"/>
      <c r="E21" s="154"/>
      <c r="F21" s="158"/>
      <c r="G21" s="158"/>
      <c r="H21" s="156"/>
      <c r="I21" s="159"/>
      <c r="J21" s="13"/>
      <c r="K21" s="13"/>
      <c r="L21" s="13"/>
      <c r="M21" s="13"/>
      <c r="N21" s="13"/>
      <c r="O21" s="13"/>
      <c r="P21" s="155"/>
      <c r="Q21" s="157"/>
      <c r="R21" s="158"/>
      <c r="S21" s="13"/>
      <c r="T21" s="13"/>
      <c r="U21" s="13"/>
      <c r="V21" s="13"/>
      <c r="W21" s="13"/>
      <c r="X21" s="13"/>
      <c r="Y21" s="13"/>
      <c r="Z21" s="13"/>
      <c r="AA21" s="13"/>
    </row>
    <row r="22" spans="1:27" x14ac:dyDescent="0.25">
      <c r="A22" s="284"/>
      <c r="B22" s="281"/>
      <c r="C22" s="254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257"/>
    </row>
    <row r="23" spans="1:27" x14ac:dyDescent="0.25">
      <c r="A23" s="284"/>
      <c r="B23" s="281"/>
      <c r="C23" s="112"/>
      <c r="D23" s="676" t="s">
        <v>64</v>
      </c>
      <c r="E23" s="676"/>
      <c r="F23" s="676"/>
      <c r="G23" s="24"/>
      <c r="H23" s="24"/>
      <c r="I23" s="24"/>
      <c r="J23" s="35"/>
      <c r="K23" s="657" t="s">
        <v>69</v>
      </c>
      <c r="L23" s="658"/>
      <c r="M23" s="658"/>
      <c r="N23" s="659"/>
      <c r="O23" s="35"/>
      <c r="P23" s="35"/>
      <c r="Q23" s="35"/>
      <c r="R23" s="35"/>
      <c r="S23" s="35"/>
      <c r="T23" s="35"/>
      <c r="U23" s="35"/>
      <c r="V23" s="26"/>
    </row>
    <row r="24" spans="1:27" ht="24" x14ac:dyDescent="0.25">
      <c r="A24" s="284"/>
      <c r="B24" s="281"/>
      <c r="C24" s="112"/>
      <c r="D24" s="75" t="s">
        <v>14</v>
      </c>
      <c r="E24" s="99" t="s">
        <v>1</v>
      </c>
      <c r="F24" s="99" t="s">
        <v>4</v>
      </c>
      <c r="G24" s="99" t="s">
        <v>5</v>
      </c>
      <c r="H24" s="99" t="s">
        <v>0</v>
      </c>
      <c r="I24" s="100" t="s">
        <v>2</v>
      </c>
      <c r="J24" s="35"/>
      <c r="K24" s="660"/>
      <c r="L24" s="661"/>
      <c r="M24" s="661"/>
      <c r="N24" s="662"/>
      <c r="O24" s="35"/>
      <c r="P24" s="35"/>
      <c r="Q24" s="35"/>
      <c r="R24" s="35"/>
      <c r="S24" s="35"/>
      <c r="T24" s="35"/>
      <c r="U24" s="35"/>
      <c r="V24" s="26"/>
    </row>
    <row r="25" spans="1:27" x14ac:dyDescent="0.25">
      <c r="A25" s="290">
        <f>E25+F25+G25+H25+I25</f>
        <v>21</v>
      </c>
      <c r="B25" s="281"/>
      <c r="C25" s="112"/>
      <c r="D25" s="411" t="s">
        <v>96</v>
      </c>
      <c r="E25" s="74">
        <f>QM_2015!C12</f>
        <v>0</v>
      </c>
      <c r="F25" s="81">
        <f>QM_2015!D12</f>
        <v>1</v>
      </c>
      <c r="G25" s="81">
        <f>QM_2015!E12</f>
        <v>6</v>
      </c>
      <c r="H25" s="73">
        <f>QM_2015!F12</f>
        <v>14</v>
      </c>
      <c r="I25" s="80">
        <f>QM_2015!G12</f>
        <v>0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26"/>
    </row>
    <row r="26" spans="1:27" x14ac:dyDescent="0.25">
      <c r="A26" s="290">
        <f t="shared" ref="A26:A28" si="0">E26+F26+G26+H26+I26</f>
        <v>21</v>
      </c>
      <c r="B26" s="281"/>
      <c r="C26" s="112"/>
      <c r="D26" s="409" t="s">
        <v>97</v>
      </c>
      <c r="E26" s="74">
        <f>QM_2015!C14</f>
        <v>0</v>
      </c>
      <c r="F26" s="81">
        <f>QM_2015!D14</f>
        <v>0</v>
      </c>
      <c r="G26" s="81">
        <f>QM_2015!E14</f>
        <v>3</v>
      </c>
      <c r="H26" s="73">
        <f>QM_2015!F14</f>
        <v>18</v>
      </c>
      <c r="I26" s="82">
        <f>QM_2015!G14</f>
        <v>0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26"/>
    </row>
    <row r="27" spans="1:27" x14ac:dyDescent="0.25">
      <c r="A27" s="290">
        <f t="shared" si="0"/>
        <v>21</v>
      </c>
      <c r="B27" s="281"/>
      <c r="C27" s="112"/>
      <c r="D27" s="409" t="s">
        <v>98</v>
      </c>
      <c r="E27" s="74">
        <f>QM_2015!C15</f>
        <v>0</v>
      </c>
      <c r="F27" s="81">
        <f>QM_2015!D15</f>
        <v>1</v>
      </c>
      <c r="G27" s="81">
        <f>QM_2015!E15</f>
        <v>2</v>
      </c>
      <c r="H27" s="73">
        <f>QM_2015!F15</f>
        <v>18</v>
      </c>
      <c r="I27" s="82">
        <f>QM_2015!G15</f>
        <v>0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26"/>
    </row>
    <row r="28" spans="1:27" x14ac:dyDescent="0.25">
      <c r="A28" s="290">
        <f t="shared" si="0"/>
        <v>21</v>
      </c>
      <c r="B28" s="281"/>
      <c r="C28" s="112"/>
      <c r="D28" s="409" t="s">
        <v>99</v>
      </c>
      <c r="E28" s="74">
        <f>QM_2015!C16</f>
        <v>0</v>
      </c>
      <c r="F28" s="81">
        <f>QM_2015!D16</f>
        <v>1</v>
      </c>
      <c r="G28" s="81">
        <f>QM_2015!E16</f>
        <v>3</v>
      </c>
      <c r="H28" s="73">
        <f>QM_2015!F16</f>
        <v>17</v>
      </c>
      <c r="I28" s="82">
        <f>QM_2015!G16</f>
        <v>0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26"/>
    </row>
    <row r="29" spans="1:27" x14ac:dyDescent="0.25">
      <c r="A29" s="284"/>
      <c r="B29" s="281"/>
      <c r="C29" s="112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26"/>
    </row>
    <row r="30" spans="1:27" ht="24.75" thickBot="1" x14ac:dyDescent="0.3">
      <c r="A30" s="284"/>
      <c r="B30" s="281"/>
      <c r="C30" s="112"/>
      <c r="D30" s="35"/>
      <c r="E30" s="99" t="s">
        <v>1</v>
      </c>
      <c r="F30" s="99" t="s">
        <v>4</v>
      </c>
      <c r="G30" s="99" t="s">
        <v>5</v>
      </c>
      <c r="H30" s="99" t="s">
        <v>0</v>
      </c>
      <c r="I30" s="100" t="s">
        <v>2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26"/>
    </row>
    <row r="31" spans="1:27" ht="16.5" thickTop="1" thickBot="1" x14ac:dyDescent="0.3">
      <c r="A31" s="288"/>
      <c r="B31" s="282"/>
      <c r="C31" s="263"/>
      <c r="D31" s="210" t="s">
        <v>94</v>
      </c>
      <c r="E31" s="207">
        <f>SUM(E25:E28)</f>
        <v>0</v>
      </c>
      <c r="F31" s="209">
        <f>SUM(F25:F28)</f>
        <v>3</v>
      </c>
      <c r="G31" s="209">
        <f>SUM(G25:G28)</f>
        <v>14</v>
      </c>
      <c r="H31" s="206">
        <f>SUM(H25:H28)</f>
        <v>67</v>
      </c>
      <c r="I31" s="208">
        <f>SUM(I25:I28)</f>
        <v>0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64"/>
      <c r="W31" s="13"/>
      <c r="X31" s="13"/>
      <c r="Y31" s="13"/>
      <c r="Z31" s="13"/>
      <c r="AA31" s="13"/>
    </row>
    <row r="32" spans="1:27" ht="15.75" thickTop="1" x14ac:dyDescent="0.25">
      <c r="A32" s="284"/>
      <c r="B32" s="281"/>
      <c r="C32" s="112"/>
      <c r="D32" s="155"/>
      <c r="E32" s="157"/>
      <c r="F32" s="158"/>
      <c r="G32" s="158"/>
      <c r="H32" s="156"/>
      <c r="I32" s="159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26"/>
    </row>
    <row r="33" spans="1:22" ht="15.75" thickBot="1" x14ac:dyDescent="0.3">
      <c r="A33" s="284"/>
      <c r="B33" s="281"/>
      <c r="C33" s="114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5"/>
    </row>
    <row r="34" spans="1:22" x14ac:dyDescent="0.25">
      <c r="A34" s="284"/>
      <c r="B34" s="281"/>
    </row>
    <row r="35" spans="1:22" x14ac:dyDescent="0.25">
      <c r="A35" s="284"/>
      <c r="B35" s="281"/>
    </row>
    <row r="36" spans="1:22" x14ac:dyDescent="0.25">
      <c r="A36" s="284"/>
      <c r="B36" s="281"/>
    </row>
    <row r="37" spans="1:22" x14ac:dyDescent="0.25">
      <c r="A37" s="284"/>
      <c r="B37" s="281"/>
    </row>
    <row r="38" spans="1:22" ht="15.75" thickBot="1" x14ac:dyDescent="0.3">
      <c r="A38" s="284"/>
      <c r="B38" s="281"/>
    </row>
    <row r="39" spans="1:22" x14ac:dyDescent="0.25">
      <c r="A39" s="284"/>
      <c r="B39" s="281"/>
      <c r="C39" s="254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257"/>
    </row>
    <row r="40" spans="1:22" x14ac:dyDescent="0.25">
      <c r="A40" s="284"/>
      <c r="B40" s="281"/>
      <c r="C40" s="112"/>
      <c r="D40" s="677" t="s">
        <v>37</v>
      </c>
      <c r="E40" s="677"/>
      <c r="F40" s="677"/>
      <c r="G40" s="677"/>
      <c r="H40" s="24"/>
      <c r="I40" s="24"/>
      <c r="J40" s="35"/>
      <c r="K40" s="663" t="s">
        <v>36</v>
      </c>
      <c r="L40" s="663"/>
      <c r="M40" s="663"/>
      <c r="N40" s="663"/>
      <c r="O40" s="35"/>
      <c r="P40" s="35"/>
      <c r="Q40" s="35"/>
      <c r="R40" s="35"/>
      <c r="S40" s="35"/>
      <c r="T40" s="35"/>
      <c r="U40" s="35"/>
      <c r="V40" s="26"/>
    </row>
    <row r="41" spans="1:22" ht="24" x14ac:dyDescent="0.25">
      <c r="A41" s="284"/>
      <c r="B41" s="281"/>
      <c r="C41" s="112"/>
      <c r="D41" s="61" t="s">
        <v>14</v>
      </c>
      <c r="E41" s="95" t="s">
        <v>1</v>
      </c>
      <c r="F41" s="96" t="s">
        <v>4</v>
      </c>
      <c r="G41" s="96" t="s">
        <v>5</v>
      </c>
      <c r="H41" s="97" t="s">
        <v>0</v>
      </c>
      <c r="I41" s="98" t="s">
        <v>2</v>
      </c>
      <c r="J41" s="35"/>
      <c r="K41" s="663"/>
      <c r="L41" s="663"/>
      <c r="M41" s="663"/>
      <c r="N41" s="663"/>
      <c r="O41" s="35"/>
      <c r="P41" s="35"/>
      <c r="Q41" s="35"/>
      <c r="R41" s="35"/>
      <c r="S41" s="35"/>
      <c r="T41" s="35"/>
      <c r="U41" s="35"/>
      <c r="V41" s="26"/>
    </row>
    <row r="42" spans="1:22" x14ac:dyDescent="0.25">
      <c r="A42" s="291">
        <f>E42+F42+G42+H42+I42</f>
        <v>21</v>
      </c>
      <c r="B42" s="281"/>
      <c r="C42" s="112"/>
      <c r="D42" s="412" t="s">
        <v>48</v>
      </c>
      <c r="E42" s="219">
        <f>QM_2015!C10</f>
        <v>0</v>
      </c>
      <c r="F42" s="62">
        <f>QM_2015!D10</f>
        <v>2</v>
      </c>
      <c r="G42" s="62">
        <f>QM_2015!E10</f>
        <v>6</v>
      </c>
      <c r="H42" s="385">
        <f>QM_2015!F10</f>
        <v>13</v>
      </c>
      <c r="I42" s="60">
        <f>QM_2015!G10</f>
        <v>0</v>
      </c>
      <c r="J42" s="53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26"/>
    </row>
    <row r="43" spans="1:22" x14ac:dyDescent="0.25">
      <c r="A43" s="291">
        <f>E43+F43+G43+H43+I43</f>
        <v>21</v>
      </c>
      <c r="B43" s="281"/>
      <c r="C43" s="112"/>
      <c r="D43" s="413" t="s">
        <v>49</v>
      </c>
      <c r="E43" s="63">
        <f>QM_2015!C11</f>
        <v>4</v>
      </c>
      <c r="F43" s="62">
        <f>QM_2015!D11</f>
        <v>2</v>
      </c>
      <c r="G43" s="62">
        <f>QM_2015!E11</f>
        <v>1</v>
      </c>
      <c r="H43" s="58">
        <f>QM_2015!F11</f>
        <v>13</v>
      </c>
      <c r="I43" s="384">
        <f>QM_2015!G11</f>
        <v>1</v>
      </c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26"/>
    </row>
    <row r="44" spans="1:22" x14ac:dyDescent="0.25">
      <c r="A44" s="284"/>
      <c r="B44" s="281"/>
      <c r="C44" s="112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26"/>
    </row>
    <row r="45" spans="1:22" ht="24.75" thickBot="1" x14ac:dyDescent="0.3">
      <c r="A45" s="284"/>
      <c r="B45" s="281"/>
      <c r="C45" s="112"/>
      <c r="D45" s="35"/>
      <c r="E45" s="253" t="s">
        <v>1</v>
      </c>
      <c r="F45" s="240" t="s">
        <v>4</v>
      </c>
      <c r="G45" s="243" t="s">
        <v>5</v>
      </c>
      <c r="H45" s="241" t="s">
        <v>0</v>
      </c>
      <c r="I45" s="242" t="s">
        <v>2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26"/>
    </row>
    <row r="46" spans="1:22" ht="16.5" thickTop="1" thickBot="1" x14ac:dyDescent="0.3">
      <c r="A46" s="284"/>
      <c r="B46" s="281"/>
      <c r="C46" s="112"/>
      <c r="D46" s="210" t="s">
        <v>94</v>
      </c>
      <c r="E46" s="246">
        <f>SUM(E42:E43)</f>
        <v>4</v>
      </c>
      <c r="F46" s="209">
        <f>SUM(F42:F43)</f>
        <v>4</v>
      </c>
      <c r="G46" s="209">
        <f>SUM(G42:G43)</f>
        <v>7</v>
      </c>
      <c r="H46" s="206">
        <f>SUM(H42:H43)</f>
        <v>26</v>
      </c>
      <c r="I46" s="208">
        <f>SUM(I42:I43)</f>
        <v>1</v>
      </c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26"/>
    </row>
    <row r="47" spans="1:22" ht="15.75" thickTop="1" x14ac:dyDescent="0.25">
      <c r="A47" s="284"/>
      <c r="B47" s="281"/>
      <c r="C47" s="112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26"/>
    </row>
    <row r="48" spans="1:22" x14ac:dyDescent="0.25">
      <c r="A48" s="284"/>
      <c r="B48" s="281"/>
      <c r="C48" s="112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26"/>
    </row>
    <row r="49" spans="1:22" x14ac:dyDescent="0.25">
      <c r="A49" s="284"/>
      <c r="B49" s="281"/>
      <c r="C49" s="112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26"/>
    </row>
    <row r="50" spans="1:22" x14ac:dyDescent="0.25">
      <c r="A50" s="284"/>
      <c r="B50" s="281"/>
      <c r="C50" s="112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26"/>
    </row>
    <row r="51" spans="1:22" ht="15.75" thickBot="1" x14ac:dyDescent="0.3">
      <c r="A51" s="284"/>
      <c r="B51" s="281"/>
      <c r="C51" s="114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5"/>
    </row>
    <row r="52" spans="1:22" x14ac:dyDescent="0.25">
      <c r="A52" s="284"/>
      <c r="B52" s="281"/>
      <c r="D52" s="155"/>
      <c r="E52" s="157"/>
      <c r="F52" s="158"/>
      <c r="G52" s="158"/>
      <c r="H52" s="156"/>
      <c r="I52" s="159"/>
    </row>
    <row r="53" spans="1:22" x14ac:dyDescent="0.25">
      <c r="A53" s="284"/>
      <c r="B53" s="281"/>
      <c r="D53" s="155"/>
      <c r="E53" s="157"/>
      <c r="F53" s="158"/>
      <c r="G53" s="158"/>
      <c r="H53" s="156"/>
      <c r="I53" s="159"/>
    </row>
    <row r="54" spans="1:22" ht="15.75" thickBot="1" x14ac:dyDescent="0.3">
      <c r="A54" s="284"/>
      <c r="B54" s="281"/>
      <c r="C54" s="35"/>
      <c r="D54" s="155"/>
      <c r="E54" s="157"/>
      <c r="F54" s="158"/>
      <c r="G54" s="158"/>
      <c r="H54" s="156"/>
      <c r="I54" s="159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x14ac:dyDescent="0.25">
      <c r="A55" s="284"/>
      <c r="B55" s="281"/>
      <c r="C55" s="254"/>
      <c r="D55" s="266"/>
      <c r="E55" s="267"/>
      <c r="F55" s="268"/>
      <c r="G55" s="268"/>
      <c r="H55" s="269"/>
      <c r="I55" s="270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257"/>
    </row>
    <row r="56" spans="1:22" x14ac:dyDescent="0.25">
      <c r="A56" s="284"/>
      <c r="B56" s="281"/>
      <c r="C56" s="112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26"/>
    </row>
    <row r="57" spans="1:22" ht="15.75" thickBot="1" x14ac:dyDescent="0.3">
      <c r="A57" s="284"/>
      <c r="B57" s="281"/>
      <c r="C57" s="112"/>
      <c r="D57" s="678" t="s">
        <v>38</v>
      </c>
      <c r="E57" s="679"/>
      <c r="F57" s="680"/>
      <c r="G57" s="35"/>
      <c r="H57" s="35"/>
      <c r="I57" s="35"/>
      <c r="J57" s="35"/>
      <c r="K57" s="687" t="s">
        <v>34</v>
      </c>
      <c r="L57" s="688"/>
      <c r="M57" s="688"/>
      <c r="N57" s="689"/>
      <c r="O57" s="265"/>
      <c r="P57" s="265"/>
      <c r="Q57" s="35"/>
      <c r="R57" s="35"/>
      <c r="S57" s="35"/>
      <c r="T57" s="35"/>
      <c r="U57" s="35"/>
      <c r="V57" s="26"/>
    </row>
    <row r="58" spans="1:22" ht="24.75" thickTop="1" x14ac:dyDescent="0.25">
      <c r="A58" s="284"/>
      <c r="B58" s="281"/>
      <c r="C58" s="271"/>
      <c r="D58" s="218" t="s">
        <v>14</v>
      </c>
      <c r="E58" s="214" t="s">
        <v>1</v>
      </c>
      <c r="F58" s="214" t="s">
        <v>4</v>
      </c>
      <c r="G58" s="215" t="s">
        <v>5</v>
      </c>
      <c r="H58" s="216" t="s">
        <v>0</v>
      </c>
      <c r="I58" s="217" t="s">
        <v>2</v>
      </c>
      <c r="J58" s="35"/>
      <c r="K58" s="690"/>
      <c r="L58" s="691"/>
      <c r="M58" s="691"/>
      <c r="N58" s="692"/>
      <c r="O58" s="35"/>
      <c r="P58" s="35"/>
      <c r="Q58" s="35"/>
      <c r="R58" s="35"/>
      <c r="S58" s="35"/>
      <c r="T58" s="35"/>
      <c r="U58" s="35"/>
      <c r="V58" s="26"/>
    </row>
    <row r="59" spans="1:22" x14ac:dyDescent="0.25">
      <c r="A59" s="292">
        <f>E59+F59+G59+H59+I59</f>
        <v>21</v>
      </c>
      <c r="B59" s="281"/>
      <c r="C59" s="112"/>
      <c r="D59" s="413" t="s">
        <v>51</v>
      </c>
      <c r="E59" s="220">
        <f>QM_2015!C13</f>
        <v>0</v>
      </c>
      <c r="F59" s="220">
        <f>QM_2015!D13</f>
        <v>0</v>
      </c>
      <c r="G59" s="220">
        <f>QM_2015!E13</f>
        <v>4</v>
      </c>
      <c r="H59" s="220">
        <f>QM_2015!F13</f>
        <v>17</v>
      </c>
      <c r="I59" s="220">
        <f>QM_2015!G13</f>
        <v>0</v>
      </c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26"/>
    </row>
    <row r="60" spans="1:22" x14ac:dyDescent="0.25">
      <c r="A60" s="284"/>
      <c r="B60" s="281"/>
      <c r="C60" s="112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26"/>
    </row>
    <row r="61" spans="1:22" ht="24.75" thickBot="1" x14ac:dyDescent="0.3">
      <c r="A61" s="284"/>
      <c r="B61" s="281"/>
      <c r="C61" s="112"/>
      <c r="D61" s="35"/>
      <c r="E61" s="236" t="s">
        <v>1</v>
      </c>
      <c r="F61" s="236" t="s">
        <v>4</v>
      </c>
      <c r="G61" s="237" t="s">
        <v>5</v>
      </c>
      <c r="H61" s="238" t="s">
        <v>0</v>
      </c>
      <c r="I61" s="239" t="s">
        <v>2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26"/>
    </row>
    <row r="62" spans="1:22" ht="16.5" thickTop="1" thickBot="1" x14ac:dyDescent="0.3">
      <c r="A62" s="284"/>
      <c r="B62" s="281"/>
      <c r="C62" s="112"/>
      <c r="D62" s="210" t="s">
        <v>94</v>
      </c>
      <c r="E62" s="207">
        <f>E59</f>
        <v>0</v>
      </c>
      <c r="F62" s="209">
        <f>F59</f>
        <v>0</v>
      </c>
      <c r="G62" s="209">
        <f>G59</f>
        <v>4</v>
      </c>
      <c r="H62" s="206">
        <f>H59</f>
        <v>17</v>
      </c>
      <c r="I62" s="208">
        <v>0</v>
      </c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26"/>
    </row>
    <row r="63" spans="1:22" ht="15.75" thickTop="1" x14ac:dyDescent="0.25">
      <c r="A63" s="284"/>
      <c r="B63" s="281"/>
      <c r="C63" s="112"/>
      <c r="D63" s="155"/>
      <c r="E63" s="157"/>
      <c r="F63" s="158"/>
      <c r="G63" s="158"/>
      <c r="H63" s="156"/>
      <c r="I63" s="159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26"/>
    </row>
    <row r="64" spans="1:22" x14ac:dyDescent="0.25">
      <c r="A64" s="284"/>
      <c r="B64" s="281"/>
      <c r="C64" s="112"/>
      <c r="D64" s="155"/>
      <c r="E64" s="157"/>
      <c r="F64" s="158"/>
      <c r="G64" s="158"/>
      <c r="H64" s="156"/>
      <c r="I64" s="159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26"/>
    </row>
    <row r="65" spans="1:22" x14ac:dyDescent="0.25">
      <c r="A65" s="284"/>
      <c r="B65" s="281"/>
      <c r="C65" s="112"/>
      <c r="D65" s="155"/>
      <c r="E65" s="157"/>
      <c r="F65" s="158"/>
      <c r="G65" s="158"/>
      <c r="H65" s="156"/>
      <c r="I65" s="159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26"/>
    </row>
    <row r="66" spans="1:22" x14ac:dyDescent="0.25">
      <c r="A66" s="284"/>
      <c r="B66" s="281"/>
      <c r="C66" s="112"/>
      <c r="D66" s="155"/>
      <c r="E66" s="157"/>
      <c r="F66" s="158"/>
      <c r="G66" s="158"/>
      <c r="H66" s="156"/>
      <c r="I66" s="159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26"/>
    </row>
    <row r="67" spans="1:22" ht="15.75" thickBot="1" x14ac:dyDescent="0.3">
      <c r="A67" s="284"/>
      <c r="B67" s="281"/>
      <c r="C67" s="114"/>
      <c r="D67" s="261"/>
      <c r="E67" s="262"/>
      <c r="F67" s="258"/>
      <c r="G67" s="258"/>
      <c r="H67" s="259"/>
      <c r="I67" s="260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5"/>
    </row>
    <row r="68" spans="1:22" x14ac:dyDescent="0.25">
      <c r="A68" s="284"/>
      <c r="B68" s="281"/>
      <c r="C68" s="35"/>
      <c r="D68" s="155"/>
      <c r="E68" s="157"/>
      <c r="F68" s="158"/>
      <c r="G68" s="158"/>
      <c r="H68" s="156"/>
      <c r="I68" s="159"/>
      <c r="J68" s="35"/>
    </row>
    <row r="69" spans="1:22" x14ac:dyDescent="0.25">
      <c r="A69" s="284"/>
      <c r="B69" s="281"/>
      <c r="C69" s="35"/>
      <c r="D69" s="155"/>
      <c r="E69" s="157"/>
      <c r="F69" s="158"/>
      <c r="G69" s="158"/>
      <c r="H69" s="156"/>
      <c r="I69" s="159"/>
      <c r="J69" s="35"/>
    </row>
    <row r="70" spans="1:22" ht="15.75" thickBot="1" x14ac:dyDescent="0.3">
      <c r="A70" s="284"/>
      <c r="B70" s="281"/>
      <c r="C70" s="35"/>
      <c r="D70" s="155"/>
      <c r="E70" s="157"/>
      <c r="F70" s="158"/>
      <c r="G70" s="158"/>
      <c r="H70" s="156"/>
      <c r="I70" s="159"/>
      <c r="J70" s="35"/>
    </row>
    <row r="71" spans="1:22" x14ac:dyDescent="0.25">
      <c r="A71" s="284"/>
      <c r="B71" s="281"/>
      <c r="C71" s="254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257"/>
    </row>
    <row r="72" spans="1:22" x14ac:dyDescent="0.25">
      <c r="A72" s="284"/>
      <c r="B72" s="281"/>
      <c r="C72" s="112"/>
      <c r="D72" s="681" t="s">
        <v>39</v>
      </c>
      <c r="E72" s="682"/>
      <c r="F72" s="682"/>
      <c r="G72" s="683"/>
      <c r="H72" s="35"/>
      <c r="I72" s="35"/>
      <c r="J72" s="35"/>
      <c r="K72" s="665" t="s">
        <v>35</v>
      </c>
      <c r="L72" s="666"/>
      <c r="M72" s="666"/>
      <c r="N72" s="667"/>
      <c r="O72" s="35"/>
      <c r="P72" s="35"/>
      <c r="Q72" s="35"/>
      <c r="R72" s="35"/>
      <c r="S72" s="35"/>
      <c r="T72" s="35"/>
      <c r="U72" s="35"/>
      <c r="V72" s="26"/>
    </row>
    <row r="73" spans="1:22" x14ac:dyDescent="0.25">
      <c r="A73" s="284"/>
      <c r="B73" s="281"/>
      <c r="C73" s="112"/>
      <c r="D73" s="36" t="s">
        <v>14</v>
      </c>
      <c r="E73" s="92" t="s">
        <v>1</v>
      </c>
      <c r="F73" s="93" t="s">
        <v>6</v>
      </c>
      <c r="G73" s="94" t="s">
        <v>0</v>
      </c>
      <c r="H73" s="161" t="s">
        <v>2</v>
      </c>
      <c r="I73" s="154"/>
      <c r="J73" s="35"/>
      <c r="K73" s="684"/>
      <c r="L73" s="685"/>
      <c r="M73" s="685"/>
      <c r="N73" s="686"/>
      <c r="O73" s="35"/>
      <c r="P73" s="35"/>
      <c r="Q73" s="35"/>
      <c r="R73" s="35"/>
      <c r="S73" s="35"/>
      <c r="T73" s="35"/>
      <c r="U73" s="35"/>
      <c r="V73" s="26"/>
    </row>
    <row r="74" spans="1:22" x14ac:dyDescent="0.25">
      <c r="A74" s="293">
        <f>E74+F74+G74+H74</f>
        <v>21</v>
      </c>
      <c r="B74" s="281"/>
      <c r="C74" s="271"/>
      <c r="D74" s="409" t="s">
        <v>57</v>
      </c>
      <c r="E74" s="39">
        <f>QM_2015!C18</f>
        <v>1</v>
      </c>
      <c r="F74" s="222"/>
      <c r="G74" s="41">
        <f>QM_2015!D18</f>
        <v>20</v>
      </c>
      <c r="H74" s="48">
        <f>QM_2015!E18</f>
        <v>0</v>
      </c>
      <c r="I74" s="159"/>
      <c r="J74" s="35"/>
      <c r="K74" s="684"/>
      <c r="L74" s="685"/>
      <c r="M74" s="685"/>
      <c r="N74" s="686"/>
      <c r="O74" s="35"/>
      <c r="P74" s="35"/>
      <c r="Q74" s="35"/>
      <c r="R74" s="35"/>
      <c r="S74" s="35"/>
      <c r="T74" s="35"/>
      <c r="U74" s="35"/>
      <c r="V74" s="26"/>
    </row>
    <row r="75" spans="1:22" x14ac:dyDescent="0.25">
      <c r="A75" s="293">
        <f t="shared" ref="A75:A77" si="1">E75+F75+G75+H75</f>
        <v>21</v>
      </c>
      <c r="B75" s="281"/>
      <c r="C75" s="112"/>
      <c r="D75" s="411" t="s">
        <v>56</v>
      </c>
      <c r="E75" s="39">
        <f>QM_2015!C19</f>
        <v>2</v>
      </c>
      <c r="F75" s="387"/>
      <c r="G75" s="41">
        <f>QM_2015!D19</f>
        <v>19</v>
      </c>
      <c r="H75" s="48">
        <f>QM_2015!E19</f>
        <v>0</v>
      </c>
      <c r="I75" s="159"/>
      <c r="J75" s="35"/>
      <c r="K75" s="668"/>
      <c r="L75" s="669"/>
      <c r="M75" s="669"/>
      <c r="N75" s="670"/>
      <c r="O75" s="35"/>
      <c r="P75" s="35"/>
      <c r="Q75" s="35"/>
      <c r="R75" s="35"/>
      <c r="S75" s="35"/>
      <c r="T75" s="35"/>
      <c r="U75" s="35"/>
      <c r="V75" s="26"/>
    </row>
    <row r="76" spans="1:22" x14ac:dyDescent="0.25">
      <c r="A76" s="293">
        <f>E76+F76+G76+H76</f>
        <v>21</v>
      </c>
      <c r="B76" s="281"/>
      <c r="C76" s="112"/>
      <c r="D76" s="414" t="s">
        <v>55</v>
      </c>
      <c r="E76" s="39">
        <f>QM_2015!C20</f>
        <v>12</v>
      </c>
      <c r="F76" s="389"/>
      <c r="G76" s="41">
        <f>QM_2015!D20</f>
        <v>9</v>
      </c>
      <c r="H76" s="48">
        <f>QM_2015!E20</f>
        <v>0</v>
      </c>
      <c r="I76" s="15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26"/>
    </row>
    <row r="77" spans="1:22" x14ac:dyDescent="0.25">
      <c r="A77" s="293">
        <f t="shared" si="1"/>
        <v>21</v>
      </c>
      <c r="B77" s="281"/>
      <c r="C77" s="112"/>
      <c r="D77" s="409" t="s">
        <v>58</v>
      </c>
      <c r="E77" s="39">
        <f>QM_2015!C21</f>
        <v>5</v>
      </c>
      <c r="F77" s="222"/>
      <c r="G77" s="41">
        <f>QM_2015!D21</f>
        <v>15</v>
      </c>
      <c r="H77" s="48">
        <f>QM_2015!E21</f>
        <v>1</v>
      </c>
      <c r="I77" s="159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26"/>
    </row>
    <row r="78" spans="1:22" x14ac:dyDescent="0.25">
      <c r="A78" s="284"/>
      <c r="B78" s="281"/>
      <c r="C78" s="112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26"/>
    </row>
    <row r="79" spans="1:22" ht="15.75" thickBot="1" x14ac:dyDescent="0.3">
      <c r="A79" s="284"/>
      <c r="B79" s="281"/>
      <c r="C79" s="112"/>
      <c r="D79" s="35"/>
      <c r="E79" s="234" t="s">
        <v>1</v>
      </c>
      <c r="F79" s="234" t="s">
        <v>6</v>
      </c>
      <c r="G79" s="234" t="s">
        <v>0</v>
      </c>
      <c r="H79" s="235" t="s">
        <v>2</v>
      </c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26"/>
    </row>
    <row r="80" spans="1:22" ht="16.5" thickTop="1" thickBot="1" x14ac:dyDescent="0.3">
      <c r="A80" s="284"/>
      <c r="B80" s="281"/>
      <c r="C80" s="112"/>
      <c r="D80" s="302" t="s">
        <v>94</v>
      </c>
      <c r="E80" s="303">
        <f>SUM(E74:E77)</f>
        <v>20</v>
      </c>
      <c r="F80" s="301">
        <f>SUM(F74:F77)</f>
        <v>0</v>
      </c>
      <c r="G80" s="300">
        <f>SUM(G74:G77)</f>
        <v>63</v>
      </c>
      <c r="H80" s="208">
        <f>SUM(H74:H77)</f>
        <v>1</v>
      </c>
      <c r="I80" s="159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26"/>
    </row>
    <row r="81" spans="1:24" ht="15.75" thickTop="1" x14ac:dyDescent="0.25">
      <c r="A81" s="284"/>
      <c r="B81" s="281"/>
      <c r="C81" s="112"/>
      <c r="D81" s="155"/>
      <c r="E81" s="157"/>
      <c r="F81" s="158"/>
      <c r="G81" s="156"/>
      <c r="H81" s="159"/>
      <c r="I81" s="159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26"/>
    </row>
    <row r="82" spans="1:24" x14ac:dyDescent="0.25">
      <c r="A82" s="284"/>
      <c r="B82" s="281"/>
      <c r="C82" s="112"/>
      <c r="D82" s="155"/>
      <c r="E82" s="157"/>
      <c r="F82" s="158"/>
      <c r="G82" s="156"/>
      <c r="H82" s="159"/>
      <c r="I82" s="159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26"/>
    </row>
    <row r="83" spans="1:24" x14ac:dyDescent="0.25">
      <c r="A83" s="284"/>
      <c r="B83" s="281"/>
      <c r="C83" s="112"/>
      <c r="D83" s="155"/>
      <c r="E83" s="157"/>
      <c r="F83" s="158"/>
      <c r="G83" s="156"/>
      <c r="H83" s="159"/>
      <c r="I83" s="159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26"/>
    </row>
    <row r="84" spans="1:24" ht="15" customHeight="1" x14ac:dyDescent="0.25">
      <c r="A84" s="284"/>
      <c r="B84" s="281"/>
      <c r="C84" s="112"/>
      <c r="D84" s="438"/>
      <c r="E84" s="438"/>
      <c r="F84" s="438"/>
      <c r="G84" s="438"/>
      <c r="H84" s="159"/>
      <c r="I84" s="159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26"/>
    </row>
    <row r="85" spans="1:24" ht="15.75" thickBot="1" x14ac:dyDescent="0.3">
      <c r="A85" s="284"/>
      <c r="B85" s="281"/>
      <c r="C85" s="114"/>
      <c r="D85" s="261"/>
      <c r="E85" s="262"/>
      <c r="F85" s="258"/>
      <c r="G85" s="259"/>
      <c r="H85" s="260"/>
      <c r="I85" s="260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5"/>
    </row>
    <row r="86" spans="1:24" ht="15.75" thickBot="1" x14ac:dyDescent="0.3">
      <c r="A86" s="284"/>
      <c r="B86" s="281"/>
      <c r="D86" s="155"/>
      <c r="E86" s="157"/>
      <c r="F86" s="158"/>
      <c r="G86" s="156"/>
      <c r="H86" s="159"/>
      <c r="I86" s="159"/>
    </row>
    <row r="87" spans="1:24" x14ac:dyDescent="0.25">
      <c r="A87" s="289"/>
      <c r="B87" s="283"/>
      <c r="C87" s="254"/>
      <c r="D87" s="266"/>
      <c r="E87" s="267"/>
      <c r="F87" s="268"/>
      <c r="G87" s="269"/>
      <c r="H87" s="270"/>
      <c r="I87" s="270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57"/>
    </row>
    <row r="88" spans="1:24" x14ac:dyDescent="0.25">
      <c r="A88" s="289"/>
      <c r="B88" s="283"/>
      <c r="C88" s="112"/>
      <c r="D88" s="155"/>
      <c r="E88" s="157"/>
      <c r="F88" s="158"/>
      <c r="G88" s="156"/>
      <c r="H88" s="159"/>
      <c r="I88" s="159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26"/>
    </row>
    <row r="89" spans="1:24" x14ac:dyDescent="0.25">
      <c r="A89" s="289"/>
      <c r="B89" s="283"/>
      <c r="C89" s="112"/>
      <c r="D89" s="155"/>
      <c r="E89" s="157"/>
      <c r="F89" s="158"/>
      <c r="G89" s="156"/>
      <c r="H89" s="159"/>
      <c r="I89" s="639" t="s">
        <v>42</v>
      </c>
      <c r="J89" s="640"/>
      <c r="K89" s="640"/>
      <c r="L89" s="641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26"/>
    </row>
    <row r="90" spans="1:24" x14ac:dyDescent="0.25">
      <c r="A90" s="289"/>
      <c r="B90" s="283"/>
      <c r="C90" s="112"/>
      <c r="D90" s="155"/>
      <c r="E90" s="157"/>
      <c r="F90" s="158"/>
      <c r="G90" s="156"/>
      <c r="H90" s="159"/>
      <c r="I90" s="642"/>
      <c r="J90" s="643"/>
      <c r="K90" s="643"/>
      <c r="L90" s="644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26"/>
    </row>
    <row r="91" spans="1:24" x14ac:dyDescent="0.25">
      <c r="A91" s="289"/>
      <c r="B91" s="283"/>
      <c r="C91" s="112"/>
      <c r="D91" s="706" t="s">
        <v>40</v>
      </c>
      <c r="E91" s="706"/>
      <c r="F91" s="706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26"/>
    </row>
    <row r="92" spans="1:24" ht="24.75" x14ac:dyDescent="0.25">
      <c r="A92" s="289"/>
      <c r="B92" s="283"/>
      <c r="C92" s="112"/>
      <c r="D92" s="173"/>
      <c r="E92" s="174" t="s">
        <v>0</v>
      </c>
      <c r="F92" s="174" t="s">
        <v>1</v>
      </c>
      <c r="G92" s="175" t="s">
        <v>2</v>
      </c>
      <c r="H92" s="35"/>
      <c r="I92" s="181" t="s">
        <v>83</v>
      </c>
      <c r="J92" s="277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26"/>
    </row>
    <row r="93" spans="1:24" x14ac:dyDescent="0.25">
      <c r="A93" s="286">
        <f>E93+F93+G93</f>
        <v>21</v>
      </c>
      <c r="B93" s="283"/>
      <c r="C93" s="112"/>
      <c r="D93" s="410" t="s">
        <v>59</v>
      </c>
      <c r="E93" s="390">
        <f>QM_2015!F23+QM_2015!E23</f>
        <v>16</v>
      </c>
      <c r="F93" s="391">
        <f>QM_2015!C23+QM_2015!D23</f>
        <v>5</v>
      </c>
      <c r="G93" s="392">
        <f>QM_2015!G23</f>
        <v>0</v>
      </c>
      <c r="H93" s="35"/>
      <c r="I93" s="181" t="s">
        <v>84</v>
      </c>
      <c r="J93" s="278"/>
      <c r="K93" s="187"/>
      <c r="L93" s="187"/>
      <c r="M93" s="187"/>
      <c r="N93" s="187"/>
      <c r="O93" s="35"/>
      <c r="P93" s="35"/>
      <c r="Q93" s="35"/>
      <c r="R93" s="35"/>
      <c r="S93" s="35"/>
      <c r="T93" s="35"/>
      <c r="U93" s="35"/>
      <c r="V93" s="35"/>
      <c r="W93" s="35"/>
      <c r="X93" s="26"/>
    </row>
    <row r="94" spans="1:24" x14ac:dyDescent="0.25">
      <c r="A94" s="286">
        <f>E94+F94+G94</f>
        <v>21</v>
      </c>
      <c r="B94" s="283"/>
      <c r="C94" s="112"/>
      <c r="D94" s="410" t="s">
        <v>61</v>
      </c>
      <c r="E94" s="390">
        <f>QM_2015!D31</f>
        <v>19</v>
      </c>
      <c r="F94" s="391">
        <f>QM_2015!C31</f>
        <v>2</v>
      </c>
      <c r="G94" s="392">
        <f>QM_2015!E31</f>
        <v>0</v>
      </c>
      <c r="H94" s="35"/>
      <c r="I94" s="35"/>
      <c r="J94" s="35"/>
      <c r="K94" s="35"/>
      <c r="L94" s="228"/>
      <c r="M94" s="186"/>
      <c r="N94" s="187"/>
      <c r="O94" s="35"/>
      <c r="P94" s="35"/>
      <c r="Q94" s="35"/>
      <c r="R94" s="35"/>
      <c r="S94" s="35"/>
      <c r="T94" s="35"/>
      <c r="U94" s="35"/>
      <c r="V94" s="35"/>
      <c r="W94" s="35"/>
      <c r="X94" s="26"/>
    </row>
    <row r="95" spans="1:24" x14ac:dyDescent="0.25">
      <c r="A95" s="289"/>
      <c r="B95" s="283"/>
      <c r="C95" s="112"/>
      <c r="D95" s="35"/>
      <c r="E95" s="35"/>
      <c r="F95" s="35"/>
      <c r="G95" s="35"/>
      <c r="H95" s="35"/>
      <c r="I95" s="35"/>
      <c r="J95" s="35"/>
      <c r="K95" s="35"/>
      <c r="L95" s="24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26"/>
    </row>
    <row r="96" spans="1:24" ht="25.5" thickBot="1" x14ac:dyDescent="0.3">
      <c r="A96" s="289"/>
      <c r="B96" s="283"/>
      <c r="C96" s="112"/>
      <c r="D96" s="35"/>
      <c r="E96" s="229" t="s">
        <v>0</v>
      </c>
      <c r="F96" s="229" t="s">
        <v>1</v>
      </c>
      <c r="G96" s="230" t="s">
        <v>2</v>
      </c>
      <c r="H96" s="35"/>
      <c r="I96" s="35"/>
      <c r="J96" s="35"/>
      <c r="K96" s="35"/>
      <c r="L96" s="24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26"/>
    </row>
    <row r="97" spans="1:24" ht="16.5" thickTop="1" thickBot="1" x14ac:dyDescent="0.3">
      <c r="A97" s="289"/>
      <c r="B97" s="283"/>
      <c r="C97" s="112"/>
      <c r="D97" s="205" t="s">
        <v>94</v>
      </c>
      <c r="E97" s="206">
        <f>SUM(E93:E94)</f>
        <v>35</v>
      </c>
      <c r="F97" s="207">
        <f>SUM(F93:F94)</f>
        <v>7</v>
      </c>
      <c r="G97" s="205">
        <f>SUM(G93:G94)</f>
        <v>0</v>
      </c>
      <c r="H97" s="35"/>
      <c r="I97" s="35"/>
      <c r="J97" s="35"/>
      <c r="K97" s="35"/>
      <c r="L97" s="228"/>
      <c r="M97" s="186"/>
      <c r="N97" s="187"/>
      <c r="O97" s="35"/>
      <c r="P97" s="35"/>
      <c r="Q97" s="35"/>
      <c r="R97" s="35"/>
      <c r="S97" s="35"/>
      <c r="T97" s="35"/>
      <c r="U97" s="35"/>
      <c r="V97" s="35"/>
      <c r="W97" s="35"/>
      <c r="X97" s="26"/>
    </row>
    <row r="98" spans="1:24" ht="15.75" thickTop="1" x14ac:dyDescent="0.25">
      <c r="A98" s="289"/>
      <c r="B98" s="283"/>
      <c r="C98" s="112"/>
      <c r="D98" s="35"/>
      <c r="E98" s="35"/>
      <c r="F98" s="35"/>
      <c r="G98" s="35"/>
      <c r="H98" s="17"/>
      <c r="I98" s="17"/>
      <c r="J98" s="17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26"/>
    </row>
    <row r="99" spans="1:24" ht="38.25" x14ac:dyDescent="0.25">
      <c r="A99" s="289"/>
      <c r="B99" s="283"/>
      <c r="C99" s="112"/>
      <c r="D99" s="415" t="s">
        <v>60</v>
      </c>
      <c r="E99" s="169" t="s">
        <v>81</v>
      </c>
      <c r="F99" s="169" t="s">
        <v>73</v>
      </c>
      <c r="G99" s="200" t="s">
        <v>74</v>
      </c>
      <c r="H99" s="178" t="s">
        <v>75</v>
      </c>
      <c r="I99" s="178" t="s">
        <v>70</v>
      </c>
      <c r="J99" s="178" t="s">
        <v>76</v>
      </c>
      <c r="K99" s="169" t="s">
        <v>77</v>
      </c>
      <c r="L99" s="200" t="s">
        <v>78</v>
      </c>
      <c r="M99" s="169" t="s">
        <v>79</v>
      </c>
      <c r="N99" s="169" t="s">
        <v>82</v>
      </c>
      <c r="O99" s="35"/>
      <c r="P99" s="35"/>
      <c r="Q99" s="35"/>
      <c r="R99" s="35"/>
      <c r="S99" s="35"/>
      <c r="T99" s="35"/>
      <c r="U99" s="35"/>
      <c r="V99" s="35"/>
      <c r="W99" s="35"/>
      <c r="X99" s="26"/>
    </row>
    <row r="100" spans="1:24" x14ac:dyDescent="0.25">
      <c r="A100" s="286">
        <f>E100+F100+G100+H100+I100+J100+K100+L100+M100+N100</f>
        <v>21</v>
      </c>
      <c r="B100" s="283"/>
      <c r="C100" s="112"/>
      <c r="D100" s="179" t="s">
        <v>80</v>
      </c>
      <c r="E100" s="393">
        <f>QM_2013!C91</f>
        <v>0</v>
      </c>
      <c r="F100" s="393">
        <f>QM_2013!D91</f>
        <v>0</v>
      </c>
      <c r="G100" s="393">
        <f>QM_2015!E26</f>
        <v>1</v>
      </c>
      <c r="H100" s="393">
        <f>QM_2013!F91</f>
        <v>0</v>
      </c>
      <c r="I100" s="393">
        <f>QM_2013!G91</f>
        <v>0</v>
      </c>
      <c r="J100" s="393">
        <f>QM_2015!C28</f>
        <v>3</v>
      </c>
      <c r="K100" s="393">
        <f>QM_2015!D28</f>
        <v>1</v>
      </c>
      <c r="L100" s="393">
        <f>QM_2015!E28</f>
        <v>2</v>
      </c>
      <c r="M100" s="393">
        <f>QM_2015!F28</f>
        <v>4</v>
      </c>
      <c r="N100" s="393">
        <f>QM_2015!G28</f>
        <v>10</v>
      </c>
      <c r="O100" s="35"/>
      <c r="P100" s="35"/>
      <c r="Q100" s="35"/>
      <c r="R100" s="35"/>
      <c r="S100" s="35"/>
      <c r="T100" s="35"/>
      <c r="U100" s="35"/>
      <c r="V100" s="35"/>
      <c r="W100" s="35"/>
      <c r="X100" s="26"/>
    </row>
    <row r="101" spans="1:24" x14ac:dyDescent="0.25">
      <c r="A101" s="289"/>
      <c r="B101" s="283"/>
      <c r="C101" s="112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26"/>
    </row>
    <row r="102" spans="1:24" ht="39" thickBot="1" x14ac:dyDescent="0.3">
      <c r="A102" s="289"/>
      <c r="B102" s="283"/>
      <c r="C102" s="112"/>
      <c r="D102" s="35"/>
      <c r="E102" s="231" t="s">
        <v>81</v>
      </c>
      <c r="F102" s="231" t="s">
        <v>73</v>
      </c>
      <c r="G102" s="232" t="s">
        <v>74</v>
      </c>
      <c r="H102" s="231" t="s">
        <v>75</v>
      </c>
      <c r="I102" s="231" t="s">
        <v>70</v>
      </c>
      <c r="J102" s="231" t="s">
        <v>76</v>
      </c>
      <c r="K102" s="231" t="s">
        <v>77</v>
      </c>
      <c r="L102" s="232" t="s">
        <v>78</v>
      </c>
      <c r="M102" s="231" t="s">
        <v>79</v>
      </c>
      <c r="N102" s="231" t="s">
        <v>82</v>
      </c>
      <c r="O102" s="35"/>
      <c r="P102" s="35"/>
      <c r="Q102" s="35"/>
      <c r="R102" s="35"/>
      <c r="S102" s="35"/>
      <c r="T102" s="35"/>
      <c r="U102" s="35"/>
      <c r="V102" s="35"/>
      <c r="W102" s="35"/>
      <c r="X102" s="26"/>
    </row>
    <row r="103" spans="1:24" ht="16.5" thickTop="1" thickBot="1" x14ac:dyDescent="0.3">
      <c r="A103" s="289"/>
      <c r="B103" s="283"/>
      <c r="C103" s="112"/>
      <c r="D103" s="205" t="s">
        <v>94</v>
      </c>
      <c r="E103" s="213">
        <f t="shared" ref="E103:N103" si="2">E100</f>
        <v>0</v>
      </c>
      <c r="F103" s="213">
        <f t="shared" si="2"/>
        <v>0</v>
      </c>
      <c r="G103" s="213">
        <f t="shared" si="2"/>
        <v>1</v>
      </c>
      <c r="H103" s="213">
        <f t="shared" si="2"/>
        <v>0</v>
      </c>
      <c r="I103" s="213">
        <f t="shared" si="2"/>
        <v>0</v>
      </c>
      <c r="J103" s="213">
        <f t="shared" si="2"/>
        <v>3</v>
      </c>
      <c r="K103" s="213">
        <f t="shared" si="2"/>
        <v>1</v>
      </c>
      <c r="L103" s="213">
        <f>L100</f>
        <v>2</v>
      </c>
      <c r="M103" s="213">
        <f t="shared" si="2"/>
        <v>4</v>
      </c>
      <c r="N103" s="213">
        <f t="shared" si="2"/>
        <v>10</v>
      </c>
      <c r="O103" s="35"/>
      <c r="P103" s="35"/>
      <c r="Q103" s="35"/>
      <c r="R103" s="35"/>
      <c r="S103" s="35"/>
      <c r="T103" s="35"/>
      <c r="U103" s="35"/>
      <c r="V103" s="35"/>
      <c r="W103" s="35"/>
      <c r="X103" s="26"/>
    </row>
    <row r="104" spans="1:24" ht="15.75" thickTop="1" x14ac:dyDescent="0.25">
      <c r="A104" s="289"/>
      <c r="B104" s="283"/>
      <c r="C104" s="112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26"/>
    </row>
    <row r="105" spans="1:24" x14ac:dyDescent="0.25">
      <c r="A105" s="289"/>
      <c r="B105" s="283"/>
      <c r="C105" s="112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26"/>
    </row>
    <row r="106" spans="1:24" ht="15.75" thickBot="1" x14ac:dyDescent="0.3">
      <c r="A106" s="289"/>
      <c r="B106" s="283"/>
      <c r="C106" s="114"/>
      <c r="D106" s="11"/>
      <c r="E106" s="11"/>
      <c r="F106" s="11"/>
      <c r="G106" s="11"/>
      <c r="H106" s="261"/>
      <c r="I106" s="279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5"/>
    </row>
    <row r="107" spans="1:24" ht="15.75" thickBot="1" x14ac:dyDescent="0.3">
      <c r="A107" s="284"/>
      <c r="B107" s="281"/>
      <c r="E107" s="11"/>
      <c r="H107" s="155"/>
      <c r="I107" s="154"/>
    </row>
    <row r="108" spans="1:24" x14ac:dyDescent="0.25">
      <c r="A108" s="284"/>
      <c r="B108" s="281"/>
      <c r="C108" s="254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275"/>
      <c r="P108" s="275"/>
      <c r="Q108" s="275"/>
      <c r="R108" s="275"/>
      <c r="S108" s="111"/>
      <c r="T108" s="111"/>
      <c r="U108" s="111"/>
      <c r="V108" s="257"/>
    </row>
    <row r="109" spans="1:24" x14ac:dyDescent="0.25">
      <c r="A109" s="284"/>
      <c r="B109" s="281"/>
      <c r="C109" s="112"/>
      <c r="D109" s="707" t="s">
        <v>41</v>
      </c>
      <c r="E109" s="708"/>
      <c r="F109" s="709"/>
      <c r="G109" s="24"/>
      <c r="H109" s="24"/>
      <c r="I109" s="35"/>
      <c r="J109" s="35"/>
      <c r="K109" s="645" t="s">
        <v>43</v>
      </c>
      <c r="L109" s="646"/>
      <c r="M109" s="646"/>
      <c r="N109" s="647"/>
      <c r="O109" s="24"/>
      <c r="P109" s="675"/>
      <c r="Q109" s="675"/>
      <c r="R109" s="675"/>
      <c r="S109" s="35"/>
      <c r="T109" s="35"/>
      <c r="U109" s="35"/>
      <c r="V109" s="26"/>
    </row>
    <row r="110" spans="1:24" x14ac:dyDescent="0.25">
      <c r="A110" s="284"/>
      <c r="B110" s="281"/>
      <c r="C110" s="112"/>
      <c r="D110" s="32" t="s">
        <v>14</v>
      </c>
      <c r="E110" s="91" t="s">
        <v>1</v>
      </c>
      <c r="F110" s="91" t="s">
        <v>0</v>
      </c>
      <c r="G110" s="247" t="s">
        <v>2</v>
      </c>
      <c r="H110" s="155"/>
      <c r="I110" s="35"/>
      <c r="J110" s="35"/>
      <c r="K110" s="648"/>
      <c r="L110" s="649"/>
      <c r="M110" s="649"/>
      <c r="N110" s="650"/>
      <c r="O110" s="24"/>
      <c r="P110" s="152"/>
      <c r="Q110" s="153"/>
      <c r="R110" s="153"/>
      <c r="S110" s="35"/>
      <c r="T110" s="35"/>
      <c r="U110" s="35"/>
      <c r="V110" s="26"/>
    </row>
    <row r="111" spans="1:24" x14ac:dyDescent="0.25">
      <c r="A111" s="294">
        <f>E111+F111+G111</f>
        <v>21</v>
      </c>
      <c r="B111" s="281"/>
      <c r="C111" s="112"/>
      <c r="D111" s="416" t="s">
        <v>11</v>
      </c>
      <c r="E111" s="164">
        <f>QM_2015!C36</f>
        <v>0</v>
      </c>
      <c r="F111" s="223">
        <f>QM_2015!D36</f>
        <v>20</v>
      </c>
      <c r="G111" s="164">
        <f>QM_2015!E36</f>
        <v>1</v>
      </c>
      <c r="H111" s="155"/>
      <c r="I111" s="35"/>
      <c r="J111" s="35"/>
      <c r="K111" s="35"/>
      <c r="L111" s="35"/>
      <c r="M111" s="35"/>
      <c r="N111" s="35"/>
      <c r="O111" s="24"/>
      <c r="P111" s="152"/>
      <c r="Q111" s="157"/>
      <c r="R111" s="156"/>
      <c r="S111" s="35"/>
      <c r="T111" s="35"/>
      <c r="U111" s="35"/>
      <c r="V111" s="26"/>
    </row>
    <row r="112" spans="1:24" x14ac:dyDescent="0.25">
      <c r="A112" s="284"/>
      <c r="B112" s="281"/>
      <c r="C112" s="112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26"/>
    </row>
    <row r="113" spans="1:22" ht="15.75" thickBot="1" x14ac:dyDescent="0.3">
      <c r="A113" s="284"/>
      <c r="B113" s="281"/>
      <c r="C113" s="112"/>
      <c r="D113" s="35"/>
      <c r="E113" s="249" t="s">
        <v>1</v>
      </c>
      <c r="F113" s="250" t="s">
        <v>0</v>
      </c>
      <c r="G113" s="251" t="s">
        <v>2</v>
      </c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26"/>
    </row>
    <row r="114" spans="1:22" ht="16.5" thickTop="1" thickBot="1" x14ac:dyDescent="0.3">
      <c r="A114" s="284"/>
      <c r="B114" s="281"/>
      <c r="C114" s="112"/>
      <c r="D114" s="211" t="s">
        <v>94</v>
      </c>
      <c r="E114" s="212">
        <f>E111</f>
        <v>0</v>
      </c>
      <c r="F114" s="252">
        <f>QM_2013!D96</f>
        <v>52</v>
      </c>
      <c r="G114" s="213">
        <f>G111</f>
        <v>1</v>
      </c>
      <c r="H114" s="24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26"/>
    </row>
    <row r="115" spans="1:22" ht="15.75" thickTop="1" x14ac:dyDescent="0.25">
      <c r="A115" s="284"/>
      <c r="B115" s="281"/>
      <c r="C115" s="112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26"/>
    </row>
    <row r="116" spans="1:22" x14ac:dyDescent="0.25">
      <c r="A116" s="284"/>
      <c r="B116" s="281"/>
      <c r="C116" s="112"/>
      <c r="D116" s="35"/>
      <c r="E116" s="202" t="s">
        <v>7</v>
      </c>
      <c r="F116" s="202" t="s">
        <v>12</v>
      </c>
      <c r="G116" s="202" t="s">
        <v>13</v>
      </c>
      <c r="H116" s="202" t="s">
        <v>10</v>
      </c>
      <c r="I116" s="166" t="s">
        <v>2</v>
      </c>
      <c r="J116" s="35"/>
      <c r="K116" s="35"/>
      <c r="L116" s="35"/>
      <c r="M116" s="35"/>
      <c r="N116" s="35"/>
      <c r="O116" s="24"/>
      <c r="P116" s="153"/>
      <c r="Q116" s="153"/>
      <c r="R116" s="153"/>
      <c r="S116" s="35"/>
      <c r="T116" s="35"/>
      <c r="U116" s="35"/>
      <c r="V116" s="26"/>
    </row>
    <row r="117" spans="1:22" x14ac:dyDescent="0.25">
      <c r="A117" s="294">
        <f>E117+F117+G117+H117+I117</f>
        <v>21</v>
      </c>
      <c r="B117" s="281"/>
      <c r="C117" s="112"/>
      <c r="D117" s="417" t="s">
        <v>71</v>
      </c>
      <c r="E117" s="163">
        <f>QM_2015!B38</f>
        <v>0</v>
      </c>
      <c r="F117" s="404">
        <f>QM_2015!C38</f>
        <v>2</v>
      </c>
      <c r="G117" s="404">
        <f>QM_2015!D38</f>
        <v>3</v>
      </c>
      <c r="H117" s="403">
        <f>QM_2015!E38</f>
        <v>15</v>
      </c>
      <c r="I117" s="163">
        <f>QM_2015!F38</f>
        <v>1</v>
      </c>
      <c r="J117" s="35"/>
      <c r="K117" s="35"/>
      <c r="L117" s="35"/>
      <c r="M117" s="35"/>
      <c r="N117" s="35"/>
      <c r="O117" s="24"/>
      <c r="P117" s="152"/>
      <c r="Q117" s="158"/>
      <c r="R117" s="158"/>
      <c r="S117" s="35"/>
      <c r="T117" s="35"/>
      <c r="U117" s="35"/>
      <c r="V117" s="26"/>
    </row>
    <row r="118" spans="1:22" x14ac:dyDescent="0.25">
      <c r="A118" s="294">
        <f>E118+F118+G118+H118+I118</f>
        <v>21</v>
      </c>
      <c r="B118" s="281"/>
      <c r="C118" s="112"/>
      <c r="D118" s="417" t="s">
        <v>72</v>
      </c>
      <c r="E118" s="164">
        <f>QM_2015!B39</f>
        <v>1</v>
      </c>
      <c r="F118" s="225">
        <f>QM_2015!C39</f>
        <v>0</v>
      </c>
      <c r="G118" s="225">
        <f>QM_2015!D39</f>
        <v>5</v>
      </c>
      <c r="H118" s="223">
        <f>QM_2015!E39</f>
        <v>13</v>
      </c>
      <c r="I118" s="224">
        <f>QM_2015!F39</f>
        <v>2</v>
      </c>
      <c r="J118" s="35"/>
      <c r="K118" s="35"/>
      <c r="L118" s="35"/>
      <c r="M118" s="35"/>
      <c r="N118" s="35"/>
      <c r="O118" s="24"/>
      <c r="P118" s="152"/>
      <c r="Q118" s="158"/>
      <c r="R118" s="158"/>
      <c r="S118" s="35"/>
      <c r="T118" s="35"/>
      <c r="U118" s="35"/>
      <c r="V118" s="26"/>
    </row>
    <row r="119" spans="1:22" x14ac:dyDescent="0.25">
      <c r="A119" s="284"/>
      <c r="B119" s="281"/>
      <c r="C119" s="112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26"/>
    </row>
    <row r="120" spans="1:22" ht="15.75" thickBot="1" x14ac:dyDescent="0.3">
      <c r="A120" s="284"/>
      <c r="B120" s="281"/>
      <c r="C120" s="112"/>
      <c r="D120" s="35"/>
      <c r="E120" s="249" t="s">
        <v>7</v>
      </c>
      <c r="F120" s="233" t="s">
        <v>12</v>
      </c>
      <c r="G120" s="233" t="s">
        <v>13</v>
      </c>
      <c r="H120" s="233" t="s">
        <v>10</v>
      </c>
      <c r="I120" s="233" t="s">
        <v>2</v>
      </c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26"/>
    </row>
    <row r="121" spans="1:22" ht="16.5" thickTop="1" thickBot="1" x14ac:dyDescent="0.3">
      <c r="A121" s="284"/>
      <c r="B121" s="281"/>
      <c r="C121" s="276"/>
      <c r="D121" s="272" t="s">
        <v>94</v>
      </c>
      <c r="E121" s="273">
        <f>SUM(E117:E118)</f>
        <v>1</v>
      </c>
      <c r="F121" s="204">
        <f>SUM(F117:F118)</f>
        <v>2</v>
      </c>
      <c r="G121" s="209">
        <f>SUM(G117:G118)</f>
        <v>8</v>
      </c>
      <c r="H121" s="206">
        <f>SUM(H117:H118)</f>
        <v>28</v>
      </c>
      <c r="I121" s="205">
        <f>SUM(I117:I118)</f>
        <v>3</v>
      </c>
      <c r="J121" s="35"/>
      <c r="K121" s="35"/>
      <c r="L121" s="35"/>
      <c r="M121" s="35"/>
      <c r="N121" s="35"/>
      <c r="O121" s="24"/>
      <c r="P121" s="152"/>
      <c r="Q121" s="158"/>
      <c r="R121" s="158"/>
      <c r="S121" s="35"/>
      <c r="T121" s="35"/>
      <c r="U121" s="35"/>
      <c r="V121" s="26"/>
    </row>
    <row r="122" spans="1:22" ht="15.75" thickTop="1" x14ac:dyDescent="0.25">
      <c r="A122" s="284"/>
      <c r="B122" s="281"/>
      <c r="C122" s="112"/>
      <c r="D122" s="35"/>
      <c r="E122" s="274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26"/>
    </row>
    <row r="123" spans="1:22" ht="15.75" thickBot="1" x14ac:dyDescent="0.3">
      <c r="A123" s="284"/>
      <c r="B123" s="281"/>
      <c r="C123" s="114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5"/>
    </row>
    <row r="124" spans="1:22" x14ac:dyDescent="0.25">
      <c r="A124" s="287"/>
    </row>
    <row r="125" spans="1:22" x14ac:dyDescent="0.25">
      <c r="A125" s="287"/>
    </row>
    <row r="126" spans="1:22" x14ac:dyDescent="0.25">
      <c r="A126" s="287"/>
    </row>
    <row r="127" spans="1:22" ht="15.75" thickBot="1" x14ac:dyDescent="0.3">
      <c r="A127" s="287"/>
    </row>
    <row r="128" spans="1:22" x14ac:dyDescent="0.25">
      <c r="A128" s="287"/>
      <c r="D128" s="730" t="s">
        <v>65</v>
      </c>
      <c r="E128" s="731"/>
      <c r="F128" s="732"/>
      <c r="G128" s="118"/>
      <c r="H128" s="111"/>
      <c r="I128" s="108" t="s">
        <v>62</v>
      </c>
    </row>
    <row r="129" spans="1:26" x14ac:dyDescent="0.25">
      <c r="A129" s="287"/>
      <c r="D129" s="150"/>
      <c r="E129" s="439"/>
      <c r="F129" s="439"/>
      <c r="G129" s="35"/>
      <c r="H129" s="35"/>
      <c r="I129" s="148" t="s">
        <v>63</v>
      </c>
    </row>
    <row r="130" spans="1:26" x14ac:dyDescent="0.25">
      <c r="A130" s="287"/>
      <c r="D130" s="112"/>
      <c r="E130" s="35"/>
      <c r="F130" s="35"/>
      <c r="G130" s="35"/>
      <c r="H130" s="35"/>
      <c r="I130" s="109" t="s">
        <v>68</v>
      </c>
    </row>
    <row r="131" spans="1:26" x14ac:dyDescent="0.25">
      <c r="A131" s="287"/>
      <c r="D131" s="714" t="s">
        <v>33</v>
      </c>
      <c r="E131" s="652"/>
      <c r="F131" s="652"/>
      <c r="G131" s="653"/>
      <c r="H131" s="53"/>
      <c r="I131" s="109" t="s">
        <v>46</v>
      </c>
    </row>
    <row r="132" spans="1:26" ht="15.75" thickBot="1" x14ac:dyDescent="0.3">
      <c r="A132" s="287"/>
      <c r="D132" s="715"/>
      <c r="E132" s="716"/>
      <c r="F132" s="716"/>
      <c r="G132" s="717"/>
      <c r="H132" s="119"/>
      <c r="I132" s="149" t="s">
        <v>47</v>
      </c>
    </row>
    <row r="133" spans="1:26" ht="15.75" thickBot="1" x14ac:dyDescent="0.3">
      <c r="A133" s="287"/>
      <c r="Y133" s="635" t="s">
        <v>0</v>
      </c>
      <c r="Z133" s="635" t="s">
        <v>116</v>
      </c>
    </row>
    <row r="134" spans="1:26" x14ac:dyDescent="0.25">
      <c r="A134" s="287"/>
      <c r="D134" s="718" t="s">
        <v>64</v>
      </c>
      <c r="E134" s="719"/>
      <c r="F134" s="720"/>
      <c r="G134" s="111"/>
      <c r="H134" s="116"/>
      <c r="I134" s="106" t="s">
        <v>62</v>
      </c>
      <c r="Y134" s="635">
        <v>71</v>
      </c>
      <c r="Z134" s="635">
        <v>11</v>
      </c>
    </row>
    <row r="135" spans="1:26" x14ac:dyDescent="0.25">
      <c r="A135" s="287"/>
      <c r="D135" s="112"/>
      <c r="E135" s="35"/>
      <c r="F135" s="35"/>
      <c r="G135" s="35"/>
      <c r="H135" s="34"/>
      <c r="I135" s="110" t="s">
        <v>50</v>
      </c>
      <c r="Y135" s="635">
        <v>67</v>
      </c>
      <c r="Z135" s="635">
        <v>3</v>
      </c>
    </row>
    <row r="136" spans="1:26" x14ac:dyDescent="0.25">
      <c r="A136" s="287"/>
      <c r="D136" s="112"/>
      <c r="E136" s="35"/>
      <c r="F136" s="35"/>
      <c r="G136" s="35"/>
      <c r="H136" s="34"/>
      <c r="I136" s="110" t="s">
        <v>52</v>
      </c>
      <c r="Y136" s="635">
        <v>14</v>
      </c>
      <c r="Z136" s="635">
        <v>4</v>
      </c>
    </row>
    <row r="137" spans="1:26" x14ac:dyDescent="0.25">
      <c r="A137" s="287"/>
      <c r="D137" s="112"/>
      <c r="E137" s="35"/>
      <c r="F137" s="35"/>
      <c r="G137" s="35"/>
      <c r="H137" s="34"/>
      <c r="I137" s="113" t="s">
        <v>53</v>
      </c>
      <c r="M137" s="675"/>
      <c r="N137" s="675"/>
      <c r="O137" s="675"/>
      <c r="P137" s="675"/>
      <c r="Q137" s="24"/>
      <c r="R137" s="35"/>
      <c r="Y137" s="635">
        <v>7</v>
      </c>
      <c r="Z137" s="635">
        <v>4</v>
      </c>
    </row>
    <row r="138" spans="1:26" ht="15.75" thickBot="1" x14ac:dyDescent="0.3">
      <c r="A138" s="287"/>
      <c r="D138" s="114"/>
      <c r="E138" s="11"/>
      <c r="F138" s="11"/>
      <c r="G138" s="11"/>
      <c r="H138" s="117"/>
      <c r="I138" s="105" t="s">
        <v>54</v>
      </c>
      <c r="J138" s="35"/>
      <c r="M138" s="152"/>
      <c r="N138" s="153"/>
      <c r="O138" s="153"/>
      <c r="P138" s="153"/>
      <c r="Q138" s="154"/>
      <c r="Y138" s="635">
        <v>26</v>
      </c>
      <c r="Z138" s="635">
        <v>20</v>
      </c>
    </row>
    <row r="139" spans="1:26" ht="15.75" thickBot="1" x14ac:dyDescent="0.3">
      <c r="A139" s="287"/>
      <c r="M139" s="155"/>
      <c r="N139" s="157"/>
      <c r="O139" s="158"/>
      <c r="P139" s="156"/>
      <c r="Q139" s="159"/>
      <c r="Y139" s="635">
        <v>4</v>
      </c>
      <c r="Z139" s="635">
        <v>7</v>
      </c>
    </row>
    <row r="140" spans="1:26" x14ac:dyDescent="0.25">
      <c r="A140" s="287"/>
      <c r="D140" s="721" t="s">
        <v>37</v>
      </c>
      <c r="E140" s="722"/>
      <c r="F140" s="722"/>
      <c r="G140" s="722"/>
      <c r="H140" s="118"/>
      <c r="I140" s="107" t="s">
        <v>62</v>
      </c>
      <c r="M140" s="155"/>
      <c r="N140" s="157"/>
      <c r="O140" s="158"/>
      <c r="P140" s="156"/>
      <c r="Q140" s="159"/>
      <c r="Y140" s="635">
        <v>17</v>
      </c>
      <c r="Z140" s="635">
        <v>1</v>
      </c>
    </row>
    <row r="141" spans="1:26" x14ac:dyDescent="0.25">
      <c r="A141" s="287"/>
      <c r="D141" s="112"/>
      <c r="E141" s="35"/>
      <c r="F141" s="35"/>
      <c r="G141" s="35"/>
      <c r="H141" s="35"/>
      <c r="I141" s="55" t="s">
        <v>48</v>
      </c>
      <c r="M141" s="155"/>
      <c r="N141" s="157"/>
      <c r="O141" s="158"/>
      <c r="P141" s="156"/>
      <c r="Q141" s="159"/>
      <c r="Y141" s="635">
        <v>63</v>
      </c>
      <c r="Z141" s="635">
        <v>2</v>
      </c>
    </row>
    <row r="142" spans="1:26" x14ac:dyDescent="0.25">
      <c r="A142" s="287"/>
      <c r="D142" s="723" t="s">
        <v>36</v>
      </c>
      <c r="E142" s="724"/>
      <c r="F142" s="724"/>
      <c r="G142" s="724"/>
      <c r="H142" s="53"/>
      <c r="I142" s="120" t="s">
        <v>49</v>
      </c>
      <c r="M142" s="155"/>
      <c r="N142" s="157"/>
      <c r="O142" s="158"/>
      <c r="P142" s="156"/>
      <c r="Q142" s="159"/>
      <c r="Y142" s="635">
        <v>35</v>
      </c>
      <c r="Z142" s="635"/>
    </row>
    <row r="143" spans="1:26" ht="15.75" thickBot="1" x14ac:dyDescent="0.3">
      <c r="A143" s="287"/>
      <c r="D143" s="725"/>
      <c r="E143" s="726"/>
      <c r="F143" s="726"/>
      <c r="G143" s="726"/>
      <c r="H143" s="119"/>
      <c r="I143" s="121"/>
      <c r="Y143" s="635">
        <v>52</v>
      </c>
      <c r="Z143" s="635"/>
    </row>
    <row r="144" spans="1:26" ht="15.75" thickBot="1" x14ac:dyDescent="0.3">
      <c r="A144" s="287"/>
      <c r="Y144" s="635">
        <v>28</v>
      </c>
      <c r="Z144" s="635"/>
    </row>
    <row r="145" spans="1:26" x14ac:dyDescent="0.25">
      <c r="A145" s="287"/>
      <c r="D145" s="727" t="s">
        <v>38</v>
      </c>
      <c r="E145" s="728"/>
      <c r="F145" s="729"/>
      <c r="G145" s="118"/>
      <c r="H145" s="116"/>
      <c r="I145" s="127" t="s">
        <v>62</v>
      </c>
      <c r="Y145" s="635">
        <v>8</v>
      </c>
      <c r="Z145" s="635"/>
    </row>
    <row r="146" spans="1:26" x14ac:dyDescent="0.25">
      <c r="A146" s="287"/>
      <c r="D146" s="112"/>
      <c r="E146" s="35"/>
      <c r="F146" s="35"/>
      <c r="G146" s="35"/>
      <c r="H146" s="34"/>
      <c r="I146" s="123" t="s">
        <v>51</v>
      </c>
      <c r="Y146" s="636">
        <f>SUM(Y134:Y145)</f>
        <v>392</v>
      </c>
      <c r="Z146" s="636">
        <f>SUM(Z134:Z145)</f>
        <v>52</v>
      </c>
    </row>
    <row r="147" spans="1:26" x14ac:dyDescent="0.25">
      <c r="A147" s="287"/>
      <c r="D147" s="710" t="s">
        <v>34</v>
      </c>
      <c r="E147" s="711"/>
      <c r="F147" s="711"/>
      <c r="G147" s="711"/>
      <c r="H147" s="125"/>
      <c r="I147" s="124"/>
      <c r="Y147" s="35"/>
      <c r="Z147" s="35"/>
    </row>
    <row r="148" spans="1:26" ht="15.75" thickBot="1" x14ac:dyDescent="0.3">
      <c r="A148" s="287"/>
      <c r="D148" s="712"/>
      <c r="E148" s="713"/>
      <c r="F148" s="713"/>
      <c r="G148" s="713"/>
      <c r="H148" s="119"/>
      <c r="I148" s="115"/>
      <c r="X148">
        <v>462</v>
      </c>
      <c r="Y148" s="35"/>
      <c r="Z148" s="35"/>
    </row>
    <row r="149" spans="1:26" ht="15.75" thickBot="1" x14ac:dyDescent="0.3">
      <c r="A149" s="287"/>
      <c r="O149" s="675"/>
      <c r="P149" s="675"/>
      <c r="Q149" s="675"/>
      <c r="R149" s="24"/>
      <c r="X149" t="s">
        <v>117</v>
      </c>
      <c r="Y149" s="35"/>
      <c r="Z149" s="35"/>
    </row>
    <row r="150" spans="1:26" x14ac:dyDescent="0.25">
      <c r="A150" s="287"/>
      <c r="D150" s="733" t="s">
        <v>39</v>
      </c>
      <c r="E150" s="734"/>
      <c r="F150" s="734"/>
      <c r="G150" s="735"/>
      <c r="H150" s="116"/>
      <c r="I150" s="126" t="s">
        <v>62</v>
      </c>
      <c r="O150" s="152"/>
      <c r="P150" s="153"/>
      <c r="Q150" s="153"/>
      <c r="R150" s="153"/>
      <c r="Y150" s="35"/>
      <c r="Z150" s="35"/>
    </row>
    <row r="151" spans="1:26" x14ac:dyDescent="0.25">
      <c r="A151" s="287"/>
      <c r="D151" s="112"/>
      <c r="E151" s="35"/>
      <c r="F151" s="35"/>
      <c r="G151" s="35"/>
      <c r="H151" s="34"/>
      <c r="I151" s="131" t="s">
        <v>57</v>
      </c>
      <c r="O151" s="155"/>
      <c r="P151" s="157"/>
      <c r="Q151" s="158"/>
      <c r="R151" s="158"/>
      <c r="Y151" s="35"/>
      <c r="Z151" s="35"/>
    </row>
    <row r="152" spans="1:26" x14ac:dyDescent="0.25">
      <c r="A152" s="287"/>
      <c r="D152" s="132"/>
      <c r="E152" s="133"/>
      <c r="F152" s="133"/>
      <c r="G152" s="133"/>
      <c r="H152" s="35"/>
      <c r="I152" s="128" t="s">
        <v>56</v>
      </c>
      <c r="O152" s="155"/>
      <c r="P152" s="170"/>
      <c r="Q152" s="170"/>
      <c r="R152" s="171"/>
      <c r="Y152" s="35"/>
      <c r="Z152" s="35"/>
    </row>
    <row r="153" spans="1:26" x14ac:dyDescent="0.25">
      <c r="A153" s="287"/>
      <c r="D153" s="736" t="s">
        <v>35</v>
      </c>
      <c r="E153" s="737"/>
      <c r="F153" s="737"/>
      <c r="G153" s="737"/>
      <c r="H153" s="134"/>
      <c r="I153" s="129" t="s">
        <v>55</v>
      </c>
      <c r="O153" s="152"/>
      <c r="P153" s="156"/>
      <c r="Q153" s="156"/>
      <c r="R153" s="156"/>
      <c r="Y153" s="35"/>
      <c r="Z153" s="35"/>
    </row>
    <row r="154" spans="1:26" ht="15.75" thickBot="1" x14ac:dyDescent="0.3">
      <c r="A154" s="287"/>
      <c r="D154" s="738"/>
      <c r="E154" s="739"/>
      <c r="F154" s="739"/>
      <c r="G154" s="739"/>
      <c r="H154" s="135"/>
      <c r="I154" s="130" t="s">
        <v>58</v>
      </c>
      <c r="L154" s="35"/>
      <c r="M154" s="152"/>
      <c r="N154" s="153"/>
      <c r="O154" s="153"/>
      <c r="P154" s="153"/>
      <c r="Q154" s="153"/>
      <c r="R154" s="177"/>
      <c r="Y154" s="35"/>
      <c r="Z154" s="35"/>
    </row>
    <row r="155" spans="1:26" ht="15.75" thickBot="1" x14ac:dyDescent="0.3">
      <c r="A155" s="287"/>
      <c r="L155" s="153"/>
      <c r="M155" s="155"/>
      <c r="P155" s="158"/>
      <c r="Q155" s="156"/>
      <c r="R155" s="176"/>
    </row>
    <row r="156" spans="1:26" x14ac:dyDescent="0.25">
      <c r="A156" s="287"/>
      <c r="C156" s="35"/>
      <c r="D156" s="697" t="s">
        <v>40</v>
      </c>
      <c r="E156" s="698"/>
      <c r="F156" s="699"/>
      <c r="G156" s="118"/>
      <c r="H156" s="116"/>
      <c r="I156" s="136" t="s">
        <v>62</v>
      </c>
      <c r="L156" s="158"/>
      <c r="M156" s="24"/>
      <c r="P156" s="153"/>
      <c r="Q156" s="153"/>
      <c r="R156" s="155"/>
    </row>
    <row r="157" spans="1:26" x14ac:dyDescent="0.25">
      <c r="A157" s="287"/>
      <c r="C157" s="35"/>
      <c r="D157" s="112"/>
      <c r="E157" s="17"/>
      <c r="F157" s="17"/>
      <c r="G157" s="35"/>
      <c r="H157" s="34"/>
      <c r="I157" s="137" t="s">
        <v>59</v>
      </c>
      <c r="L157" s="35"/>
      <c r="M157" s="24"/>
      <c r="N157" s="24"/>
      <c r="O157" s="155"/>
      <c r="P157" s="157"/>
      <c r="Q157" s="156"/>
      <c r="R157" s="155"/>
    </row>
    <row r="158" spans="1:26" x14ac:dyDescent="0.25">
      <c r="A158" s="287"/>
      <c r="C158" s="35"/>
      <c r="D158" s="700" t="s">
        <v>42</v>
      </c>
      <c r="E158" s="701"/>
      <c r="F158" s="701"/>
      <c r="G158" s="702"/>
      <c r="H158" s="134"/>
      <c r="I158" s="137" t="s">
        <v>60</v>
      </c>
      <c r="M158" s="155"/>
      <c r="N158" s="153"/>
      <c r="O158" s="153"/>
      <c r="P158" s="154"/>
      <c r="Q158" s="24"/>
      <c r="R158" s="24"/>
    </row>
    <row r="159" spans="1:26" ht="15.75" thickBot="1" x14ac:dyDescent="0.3">
      <c r="A159" s="287"/>
      <c r="D159" s="703"/>
      <c r="E159" s="704"/>
      <c r="F159" s="704"/>
      <c r="G159" s="705"/>
      <c r="H159" s="135"/>
      <c r="I159" s="12" t="s">
        <v>61</v>
      </c>
      <c r="M159" s="155"/>
      <c r="N159" s="157"/>
      <c r="O159" s="156"/>
      <c r="P159" s="176"/>
      <c r="Q159" s="24"/>
      <c r="R159" s="24"/>
    </row>
    <row r="160" spans="1:26" ht="15.75" thickBot="1" x14ac:dyDescent="0.3">
      <c r="A160" s="287"/>
      <c r="M160" s="24"/>
      <c r="N160" s="24"/>
      <c r="O160" s="24"/>
      <c r="P160" s="24"/>
      <c r="Q160" s="24"/>
      <c r="R160" s="24"/>
    </row>
    <row r="161" spans="1:18" x14ac:dyDescent="0.25">
      <c r="A161" s="287"/>
      <c r="D161" s="740" t="s">
        <v>41</v>
      </c>
      <c r="E161" s="741"/>
      <c r="F161" s="741"/>
      <c r="G161" s="118"/>
      <c r="H161" s="111"/>
      <c r="I161" s="138" t="s">
        <v>62</v>
      </c>
      <c r="M161" s="24"/>
      <c r="N161" s="24"/>
      <c r="O161" s="24"/>
      <c r="P161" s="24"/>
      <c r="Q161" s="24"/>
      <c r="R161" s="24"/>
    </row>
    <row r="162" spans="1:18" x14ac:dyDescent="0.25">
      <c r="A162" s="287"/>
      <c r="D162" s="112"/>
      <c r="E162" s="35"/>
      <c r="F162" s="122"/>
      <c r="G162" s="35"/>
      <c r="H162" s="35"/>
      <c r="I162" s="140" t="s">
        <v>23</v>
      </c>
      <c r="M162" s="24"/>
      <c r="N162" s="188"/>
      <c r="O162" s="188"/>
      <c r="P162" s="189"/>
      <c r="Q162" s="24"/>
      <c r="R162" s="24"/>
    </row>
    <row r="163" spans="1:18" x14ac:dyDescent="0.25">
      <c r="A163" s="287"/>
      <c r="D163" s="693" t="s">
        <v>43</v>
      </c>
      <c r="E163" s="694"/>
      <c r="F163" s="694"/>
      <c r="G163" s="694"/>
      <c r="H163" s="134"/>
      <c r="I163" s="139" t="s">
        <v>24</v>
      </c>
      <c r="L163" s="24"/>
      <c r="M163" s="186"/>
      <c r="N163" s="184"/>
      <c r="O163" s="185"/>
      <c r="P163" s="186"/>
      <c r="Q163" s="24"/>
      <c r="R163" s="24"/>
    </row>
    <row r="164" spans="1:18" ht="15.75" thickBot="1" x14ac:dyDescent="0.3">
      <c r="A164" s="287"/>
      <c r="D164" s="695"/>
      <c r="E164" s="696"/>
      <c r="F164" s="696"/>
      <c r="G164" s="696"/>
      <c r="H164" s="135"/>
      <c r="I164" s="15" t="s">
        <v>25</v>
      </c>
      <c r="L164" s="24"/>
      <c r="M164" s="186"/>
      <c r="N164" s="675"/>
      <c r="O164" s="675"/>
      <c r="P164" s="675"/>
      <c r="Q164" s="24"/>
      <c r="R164" s="35"/>
    </row>
  </sheetData>
  <mergeCells count="35">
    <mergeCell ref="E3:H3"/>
    <mergeCell ref="X6:AA8"/>
    <mergeCell ref="D7:F7"/>
    <mergeCell ref="K7:N8"/>
    <mergeCell ref="P7:R7"/>
    <mergeCell ref="H8:H11"/>
    <mergeCell ref="D23:F23"/>
    <mergeCell ref="K23:N24"/>
    <mergeCell ref="D40:G40"/>
    <mergeCell ref="K40:N41"/>
    <mergeCell ref="D57:F57"/>
    <mergeCell ref="K57:N58"/>
    <mergeCell ref="D72:G72"/>
    <mergeCell ref="K72:N75"/>
    <mergeCell ref="I89:L90"/>
    <mergeCell ref="D91:F91"/>
    <mergeCell ref="D109:F109"/>
    <mergeCell ref="K109:N110"/>
    <mergeCell ref="D153:G154"/>
    <mergeCell ref="P109:R109"/>
    <mergeCell ref="D128:F128"/>
    <mergeCell ref="D131:G132"/>
    <mergeCell ref="D134:F134"/>
    <mergeCell ref="M137:P137"/>
    <mergeCell ref="D140:G140"/>
    <mergeCell ref="D142:G143"/>
    <mergeCell ref="D145:F145"/>
    <mergeCell ref="D147:G148"/>
    <mergeCell ref="O149:Q149"/>
    <mergeCell ref="D150:G150"/>
    <mergeCell ref="D156:F156"/>
    <mergeCell ref="D158:G159"/>
    <mergeCell ref="D161:F161"/>
    <mergeCell ref="D163:G164"/>
    <mergeCell ref="N164:P164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3F9EDF9721884DB8CADC13AFDD9AC4" ma:contentTypeVersion="8" ma:contentTypeDescription="Ein neues Dokument erstellen." ma:contentTypeScope="" ma:versionID="19ab010c3436375db0967e8b6be86ff2">
  <xsd:schema xmlns:xsd="http://www.w3.org/2001/XMLSchema" xmlns:xs="http://www.w3.org/2001/XMLSchema" xmlns:p="http://schemas.microsoft.com/office/2006/metadata/properties" xmlns:ns2="503e5979-5b8e-4705-adc7-4646339a09ed" xmlns:ns3="0023964f-aa5e-4362-ae4f-0cad1b8b3302" targetNamespace="http://schemas.microsoft.com/office/2006/metadata/properties" ma:root="true" ma:fieldsID="780a1bff72bd4e42b2affc68e3ac84c8" ns2:_="" ns3:_="">
    <xsd:import namespace="503e5979-5b8e-4705-adc7-4646339a09ed"/>
    <xsd:import namespace="0023964f-aa5e-4362-ae4f-0cad1b8b3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e5979-5b8e-4705-adc7-4646339a09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3964f-aa5e-4362-ae4f-0cad1b8b3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882968-815A-48F3-A088-F035265C50C3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03e5979-5b8e-4705-adc7-4646339a09ed"/>
    <ds:schemaRef ds:uri="http://schemas.microsoft.com/office/2006/documentManagement/type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C0A8905-B053-404C-9315-71A926A96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3e5979-5b8e-4705-adc7-4646339a09ed"/>
    <ds:schemaRef ds:uri="0023964f-aa5e-4362-ae4f-0cad1b8b33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90AB4A-C492-402A-A3EF-9B1E8674D4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Diagramm</vt:lpstr>
      <vt:lpstr>! Auswertung nach Kategorien</vt:lpstr>
      <vt:lpstr>Messung TOTAL</vt:lpstr>
      <vt:lpstr>QM_2013</vt:lpstr>
      <vt:lpstr>QM_2014</vt:lpstr>
      <vt:lpstr>QM_2015</vt:lpstr>
      <vt:lpstr>Auswertung nach Kategorien_2013</vt:lpstr>
      <vt:lpstr>Auswertung_nach_Kategorie_2014</vt:lpstr>
      <vt:lpstr>Auswertung_nach_Kategorie_2015</vt:lpstr>
      <vt:lpstr>Auswertung_nach_Kategorie_2016</vt:lpstr>
      <vt:lpstr>Auswertung_nach_Kategorie_2017</vt:lpstr>
    </vt:vector>
  </TitlesOfParts>
  <Company>IGS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Bulgarelli</dc:creator>
  <cp:lastModifiedBy>Cristina Bulgarelli</cp:lastModifiedBy>
  <cp:lastPrinted>2015-05-15T11:47:44Z</cp:lastPrinted>
  <dcterms:created xsi:type="dcterms:W3CDTF">2011-10-13T12:28:20Z</dcterms:created>
  <dcterms:modified xsi:type="dcterms:W3CDTF">2020-07-04T14:29:24Z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0x010100443F9EDF9721884DB8CADC13AFDD9AC4</vt:lpwstr>
  </property>
  <property fmtid="{D5CDD505-2E9C-101B-9397-08002B2CF9AE}" pid="3" name="AuthorIds_UIVersion_1024">
    <vt:lpwstr>77</vt:lpwstr>
  </property>
</Properties>
</file>